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firstSheet="1" activeTab="3"/>
  </bookViews>
  <sheets>
    <sheet name="StartUp" sheetId="1" state="veryHidden" r:id="rId1"/>
    <sheet name="TK Điểm T+TV" sheetId="2" r:id="rId2"/>
    <sheet name="TK Điểm Anh-Tin" sheetId="3" r:id="rId3"/>
    <sheet name="TK 3 nội dung đánh giá" sheetId="4" r:id="rId4"/>
  </sheets>
  <definedNames/>
  <calcPr fullCalcOnLoad="1"/>
</workbook>
</file>

<file path=xl/sharedStrings.xml><?xml version="1.0" encoding="utf-8"?>
<sst xmlns="http://schemas.openxmlformats.org/spreadsheetml/2006/main" count="248" uniqueCount="78">
  <si>
    <t>Khối</t>
  </si>
  <si>
    <t xml:space="preserve">Môn Tiếng Việt </t>
  </si>
  <si>
    <t>Môn Toán</t>
  </si>
  <si>
    <t>SL</t>
  </si>
  <si>
    <t>TL</t>
  </si>
  <si>
    <t>Tộng cộng</t>
  </si>
  <si>
    <t>Người lập bảng</t>
  </si>
  <si>
    <t>Hiệu trưởng</t>
  </si>
  <si>
    <t>PHÒNG GD&amp;ĐT ĐẠI LỘC</t>
  </si>
  <si>
    <t>Điểm 9-10</t>
  </si>
  <si>
    <t>Điểm 7-8</t>
  </si>
  <si>
    <t>Điểm 5-6</t>
  </si>
  <si>
    <t>Điểm dưới 5</t>
  </si>
  <si>
    <t>Điểm 5 trở lên</t>
  </si>
  <si>
    <t>TSHS được đánh giá</t>
  </si>
  <si>
    <t>Môn Tiếng Việt</t>
  </si>
  <si>
    <t>Hoàn thành tốt</t>
  </si>
  <si>
    <t>Hoàn thành</t>
  </si>
  <si>
    <t>Chưa hoàn thành</t>
  </si>
  <si>
    <t>Khối 1</t>
  </si>
  <si>
    <t>Khối 2</t>
  </si>
  <si>
    <t>Khối 3</t>
  </si>
  <si>
    <t>Khối 4</t>
  </si>
  <si>
    <t>Khối 5</t>
  </si>
  <si>
    <t>Môn Khoa học (TNXH)</t>
  </si>
  <si>
    <t>Môn Đạo đức</t>
  </si>
  <si>
    <t>Môn Thủ công (Kĩ thuật)</t>
  </si>
  <si>
    <t>Môn Âm nhạc</t>
  </si>
  <si>
    <t>Môn Mĩ thuật</t>
  </si>
  <si>
    <t>Môn Thể dục</t>
  </si>
  <si>
    <t>Môn Tiếng Anh</t>
  </si>
  <si>
    <t>Môn Tin học</t>
  </si>
  <si>
    <t>Tốt</t>
  </si>
  <si>
    <t>Đạt</t>
  </si>
  <si>
    <t>Cần cố gắng</t>
  </si>
  <si>
    <t>Chú ý:  Chỉ nhập số liệu ở ô trắng, không nhập ô màu</t>
  </si>
  <si>
    <t>Môn Lịch sử và Địa lý</t>
  </si>
  <si>
    <r>
      <t>Mẫu A</t>
    </r>
    <r>
      <rPr>
        <b/>
        <vertAlign val="subscript"/>
        <sz val="14"/>
        <rFont val="Times New Roman"/>
        <family val="1"/>
      </rPr>
      <t>7</t>
    </r>
  </si>
  <si>
    <t>Không thêm hoặc bớt dòng, cột.</t>
  </si>
  <si>
    <t xml:space="preserve">Môn Tiếng Anh </t>
  </si>
  <si>
    <t>Không thêm hoặc bới dòng, cột</t>
  </si>
  <si>
    <t>Đánh giá năng lực tự phục vụ, tự quản</t>
  </si>
  <si>
    <t>Đánh giá năng lực hợp tác</t>
  </si>
  <si>
    <t>Đánh giá năng lực tự học, GQVĐ</t>
  </si>
  <si>
    <t>Đánh giá phẩm chất chăm học chăm làm</t>
  </si>
  <si>
    <t>Đánh giá phẩm chất tự tin, trách nhiệm</t>
  </si>
  <si>
    <t>Đánh giá phẩm chất trung thực, kỉ luật</t>
  </si>
  <si>
    <t>Đánh giá phẩm chất đoàn kết, yêu thương</t>
  </si>
  <si>
    <t>Không thêm hoặc bới dòng, cột. Không đổi tên sheet</t>
  </si>
  <si>
    <t>Phòng GDĐT huyện Đại Lộc</t>
  </si>
  <si>
    <t xml:space="preserve">Trường Tiểu học </t>
  </si>
  <si>
    <t>HS học hòa nhập không đánh giá</t>
  </si>
  <si>
    <t>TL%</t>
  </si>
  <si>
    <t>Hoạt động trải nghiệm</t>
  </si>
  <si>
    <t>Đánh giá năng lực ngôn ngữ</t>
  </si>
  <si>
    <t>Đánh giá năng lực tính toán</t>
  </si>
  <si>
    <t>Đánh giá năng lực thẫm mỹ</t>
  </si>
  <si>
    <t>Đánh giá năng lực thể chất</t>
  </si>
  <si>
    <t>Đánh giá phẩm chất Yêu nước</t>
  </si>
  <si>
    <t>Đánh giá phẩm chất Nhân ái</t>
  </si>
  <si>
    <t>Đánh giá phẩm chất Chăm chỉ</t>
  </si>
  <si>
    <t>Đánh giá phẩm chất Trung thực</t>
  </si>
  <si>
    <t>Đánh giá phẩm chất trách nhiệm</t>
  </si>
  <si>
    <t>Đánh giá năng lực tự chủ và tự học</t>
  </si>
  <si>
    <t>Đánh giá năng lực giao tiếp và hợp tác</t>
  </si>
  <si>
    <t>Đánh giá năng lực giải quyết vấn đề và sáng tạo</t>
  </si>
  <si>
    <t>PHẦN TIẾP THEO DÀNH CHO KHỐI LỚP 1, 2</t>
  </si>
  <si>
    <t>THỐNG KÊ ĐIỂM TIẾNG ANH - TIN HỌC CUỐI KỲ I - NĂM HỌC 2021-2022</t>
  </si>
  <si>
    <t>Đại Lộc, ngày  ………. tháng 01 năm 2022</t>
  </si>
  <si>
    <t>Đánh giá năng lực khoa học</t>
  </si>
  <si>
    <t>TRƯỜNG TH ĐẠI ĐỒNG</t>
  </si>
  <si>
    <t>Nguyễn Thùy Hương</t>
  </si>
  <si>
    <t>Huỳnh Thị Trung</t>
  </si>
  <si>
    <t>Đại Đồng</t>
  </si>
  <si>
    <t>THỐNG KÊ ĐIỂM TIẾNG VIỆT - TOÁN GIỮA KỲ II - NĂM HỌC 2021-2022</t>
  </si>
  <si>
    <t>Đại Đồng, ngày 01 tháng 4 năm 2022</t>
  </si>
  <si>
    <t>Đại Đồng, ngày  01 tháng 4 năm 2022</t>
  </si>
  <si>
    <t>KẾT QUẢ ĐÁNH GIÁ  HỌC SINH TIỂU HỌC – GIỮA KỲ III-  NĂM HỌC 2021-2022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</si>
</sst>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-* #,##0.00\ &quot;?&quot;_-;\-* #,##0.00\ &quot;?&quot;_-;_-* &quot;-&quot;&quot;?&quot;&quot;?&quot;\ &quot;?&quot;_-;_-@_-"/>
    <numFmt numFmtId="181" formatCode="_-* #,##0.00\ _?_-;\-* #,##0.00\ _?_-;_-* &quot;-&quot;&quot;?&quot;&quot;?&quot;\ _?_-;_-@_-"/>
    <numFmt numFmtId="182" formatCode="_-* #,##0.00\ &quot;₫&quot;_-;\-* #,##0.00\ &quot;₫&quot;_-;_-* &quot;-&quot;&quot;?&quot;&quot;?&quot;\ &quot;₫&quot;_-;_-@_-"/>
    <numFmt numFmtId="183" formatCode="_-* #,##0.00\ _₫_-;\-* #,##0.00\ _₫_-;_-* &quot;-&quot;&quot;?&quot;&quot;?&quot;\ _₫_-;_-@_-"/>
    <numFmt numFmtId="184" formatCode="0.0"/>
    <numFmt numFmtId="185" formatCode="0.000"/>
  </numFmts>
  <fonts count="6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3"/>
      <name val="3C_Times_T"/>
      <family val="0"/>
    </font>
    <font>
      <i/>
      <sz val="13"/>
      <name val="3C_Times_T"/>
      <family val="0"/>
    </font>
    <font>
      <sz val="10"/>
      <color indexed="8"/>
      <name val="Arial"/>
      <family val="2"/>
    </font>
    <font>
      <u val="single"/>
      <sz val="9.35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color indexed="10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b/>
      <vertAlign val="subscript"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4"/>
      <color indexed="1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4"/>
      <color rgb="FFFF0000"/>
      <name val="Times New Roman"/>
      <family val="1"/>
    </font>
    <font>
      <b/>
      <sz val="12"/>
      <color rgb="FF0000FF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" fontId="6" fillId="33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34" borderId="10" xfId="0" applyFont="1" applyFill="1" applyBorder="1" applyAlignment="1">
      <alignment/>
    </xf>
    <xf numFmtId="0" fontId="13" fillId="0" borderId="0" xfId="0" applyFont="1" applyAlignment="1">
      <alignment/>
    </xf>
    <xf numFmtId="184" fontId="6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8" fillId="37" borderId="10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184" fontId="18" fillId="37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6" fillId="38" borderId="10" xfId="0" applyFont="1" applyFill="1" applyBorder="1" applyAlignment="1">
      <alignment/>
    </xf>
    <xf numFmtId="1" fontId="6" fillId="38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3" fillId="35" borderId="10" xfId="0" applyFont="1" applyFill="1" applyBorder="1" applyAlignment="1">
      <alignment/>
    </xf>
    <xf numFmtId="184" fontId="18" fillId="39" borderId="10" xfId="0" applyNumberFormat="1" applyFont="1" applyFill="1" applyBorder="1" applyAlignment="1">
      <alignment/>
    </xf>
    <xf numFmtId="0" fontId="18" fillId="39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4" fillId="40" borderId="11" xfId="0" applyFont="1" applyFill="1" applyBorder="1" applyAlignment="1">
      <alignment/>
    </xf>
    <xf numFmtId="0" fontId="4" fillId="40" borderId="10" xfId="0" applyFont="1" applyFill="1" applyBorder="1" applyAlignment="1">
      <alignment/>
    </xf>
    <xf numFmtId="0" fontId="4" fillId="40" borderId="10" xfId="0" applyFont="1" applyFill="1" applyBorder="1" applyAlignment="1">
      <alignment/>
    </xf>
    <xf numFmtId="184" fontId="4" fillId="40" borderId="10" xfId="0" applyNumberFormat="1" applyFont="1" applyFill="1" applyBorder="1" applyAlignment="1">
      <alignment/>
    </xf>
    <xf numFmtId="1" fontId="4" fillId="40" borderId="10" xfId="0" applyNumberFormat="1" applyFont="1" applyFill="1" applyBorder="1" applyAlignment="1">
      <alignment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59" fillId="41" borderId="11" xfId="0" applyFont="1" applyFill="1" applyBorder="1" applyAlignment="1">
      <alignment/>
    </xf>
    <xf numFmtId="0" fontId="59" fillId="41" borderId="14" xfId="0" applyFont="1" applyFill="1" applyBorder="1" applyAlignment="1">
      <alignment/>
    </xf>
    <xf numFmtId="0" fontId="59" fillId="41" borderId="15" xfId="0" applyFont="1" applyFill="1" applyBorder="1" applyAlignment="1">
      <alignment/>
    </xf>
    <xf numFmtId="0" fontId="18" fillId="41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textRotation="88"/>
    </xf>
    <xf numFmtId="0" fontId="4" fillId="33" borderId="18" xfId="0" applyFont="1" applyFill="1" applyBorder="1" applyAlignment="1">
      <alignment horizontal="center" vertical="center" textRotation="88"/>
    </xf>
    <xf numFmtId="0" fontId="4" fillId="33" borderId="12" xfId="0" applyFont="1" applyFill="1" applyBorder="1" applyAlignment="1">
      <alignment horizontal="center" vertical="center" textRotation="88"/>
    </xf>
    <xf numFmtId="0" fontId="4" fillId="40" borderId="11" xfId="0" applyFont="1" applyFill="1" applyBorder="1" applyAlignment="1">
      <alignment horizontal="center"/>
    </xf>
    <xf numFmtId="0" fontId="4" fillId="40" borderId="14" xfId="0" applyFont="1" applyFill="1" applyBorder="1" applyAlignment="1">
      <alignment horizontal="center"/>
    </xf>
    <xf numFmtId="0" fontId="4" fillId="40" borderId="15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4" fillId="39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0" fillId="37" borderId="11" xfId="0" applyFont="1" applyFill="1" applyBorder="1" applyAlignment="1">
      <alignment horizontal="left"/>
    </xf>
    <xf numFmtId="0" fontId="60" fillId="37" borderId="15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61" fillId="37" borderId="11" xfId="0" applyFont="1" applyFill="1" applyBorder="1" applyAlignment="1">
      <alignment horizontal="left"/>
    </xf>
    <xf numFmtId="0" fontId="61" fillId="37" borderId="15" xfId="0" applyFont="1" applyFill="1" applyBorder="1" applyAlignment="1">
      <alignment horizontal="left"/>
    </xf>
    <xf numFmtId="0" fontId="3" fillId="37" borderId="11" xfId="0" applyFont="1" applyFill="1" applyBorder="1" applyAlignment="1">
      <alignment horizontal="left"/>
    </xf>
    <xf numFmtId="0" fontId="3" fillId="37" borderId="15" xfId="0" applyFont="1" applyFill="1" applyBorder="1" applyAlignment="1">
      <alignment horizontal="left"/>
    </xf>
    <xf numFmtId="0" fontId="3" fillId="36" borderId="17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62" fillId="35" borderId="11" xfId="0" applyFont="1" applyFill="1" applyBorder="1" applyAlignment="1">
      <alignment horizontal="center"/>
    </xf>
    <xf numFmtId="0" fontId="62" fillId="35" borderId="1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6" borderId="11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63" fillId="37" borderId="11" xfId="0" applyFont="1" applyFill="1" applyBorder="1" applyAlignment="1">
      <alignment horizontal="left"/>
    </xf>
    <xf numFmtId="0" fontId="63" fillId="37" borderId="15" xfId="0" applyFont="1" applyFill="1" applyBorder="1" applyAlignment="1">
      <alignment horizontal="left"/>
    </xf>
    <xf numFmtId="0" fontId="63" fillId="42" borderId="11" xfId="0" applyFont="1" applyFill="1" applyBorder="1" applyAlignment="1">
      <alignment horizontal="left"/>
    </xf>
    <xf numFmtId="0" fontId="63" fillId="42" borderId="15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9" fillId="37" borderId="11" xfId="0" applyFont="1" applyFill="1" applyBorder="1" applyAlignment="1">
      <alignment horizontal="left"/>
    </xf>
    <xf numFmtId="0" fontId="59" fillId="37" borderId="15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6" fillId="0" borderId="0" xfId="0" applyFont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152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workbookViewId="0" topLeftCell="A7">
      <selection activeCell="H20" sqref="H20"/>
    </sheetView>
  </sheetViews>
  <sheetFormatPr defaultColWidth="5.7109375" defaultRowHeight="12.75"/>
  <cols>
    <col min="1" max="1" width="12.7109375" style="1" customWidth="1"/>
    <col min="2" max="2" width="6.7109375" style="1" customWidth="1"/>
    <col min="3" max="3" width="5.28125" style="1" customWidth="1"/>
    <col min="4" max="4" width="7.7109375" style="1" customWidth="1"/>
    <col min="5" max="5" width="5.28125" style="1" customWidth="1"/>
    <col min="6" max="6" width="6.140625" style="1" customWidth="1"/>
    <col min="7" max="8" width="5.28125" style="1" customWidth="1"/>
    <col min="9" max="9" width="6.8515625" style="1" customWidth="1"/>
    <col min="10" max="10" width="6.00390625" style="1" customWidth="1"/>
    <col min="11" max="11" width="7.28125" style="1" customWidth="1"/>
    <col min="12" max="12" width="6.57421875" style="1" customWidth="1"/>
    <col min="13" max="13" width="6.7109375" style="1" customWidth="1"/>
    <col min="14" max="14" width="6.28125" style="1" customWidth="1"/>
    <col min="15" max="15" width="7.421875" style="1" customWidth="1"/>
    <col min="16" max="16" width="6.421875" style="1" customWidth="1"/>
    <col min="17" max="17" width="5.57421875" style="1" customWidth="1"/>
    <col min="18" max="19" width="5.28125" style="1" customWidth="1"/>
    <col min="20" max="20" width="6.8515625" style="1" customWidth="1"/>
    <col min="21" max="21" width="6.28125" style="1" customWidth="1"/>
    <col min="22" max="22" width="7.8515625" style="1" customWidth="1"/>
    <col min="23" max="23" width="7.00390625" style="1" customWidth="1"/>
    <col min="24" max="16384" width="5.7109375" style="1" customWidth="1"/>
  </cols>
  <sheetData>
    <row r="1" spans="1:8" ht="21.75" customHeight="1">
      <c r="A1" s="3" t="s">
        <v>49</v>
      </c>
      <c r="B1" s="3"/>
      <c r="C1" s="3"/>
      <c r="H1" s="16" t="s">
        <v>35</v>
      </c>
    </row>
    <row r="2" spans="1:9" ht="22.5" customHeight="1">
      <c r="A2" s="3" t="s">
        <v>50</v>
      </c>
      <c r="B2" s="3"/>
      <c r="C2" s="61" t="s">
        <v>73</v>
      </c>
      <c r="D2" s="61"/>
      <c r="E2" s="61"/>
      <c r="F2" s="61"/>
      <c r="I2" s="28" t="s">
        <v>38</v>
      </c>
    </row>
    <row r="3" spans="1:23" ht="33.75" customHeight="1">
      <c r="A3" s="50" t="s">
        <v>74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4" ht="38.25" customHeight="1">
      <c r="A4" s="52" t="s">
        <v>0</v>
      </c>
      <c r="B4" s="53" t="s">
        <v>14</v>
      </c>
      <c r="C4" s="56" t="s">
        <v>1</v>
      </c>
      <c r="D4" s="57"/>
      <c r="E4" s="57"/>
      <c r="F4" s="57"/>
      <c r="G4" s="57"/>
      <c r="H4" s="57"/>
      <c r="I4" s="57"/>
      <c r="J4" s="57"/>
      <c r="K4" s="57"/>
      <c r="L4" s="58"/>
      <c r="M4" s="53" t="s">
        <v>14</v>
      </c>
      <c r="N4" s="59" t="s">
        <v>2</v>
      </c>
      <c r="O4" s="59"/>
      <c r="P4" s="59"/>
      <c r="Q4" s="59"/>
      <c r="R4" s="59"/>
      <c r="S4" s="59"/>
      <c r="T4" s="59"/>
      <c r="U4" s="59"/>
      <c r="V4" s="59"/>
      <c r="W4" s="59"/>
      <c r="X4" s="2"/>
    </row>
    <row r="5" spans="1:23" ht="45.75" customHeight="1">
      <c r="A5" s="52"/>
      <c r="B5" s="54"/>
      <c r="C5" s="60" t="s">
        <v>9</v>
      </c>
      <c r="D5" s="60"/>
      <c r="E5" s="60" t="s">
        <v>10</v>
      </c>
      <c r="F5" s="60"/>
      <c r="G5" s="60" t="s">
        <v>11</v>
      </c>
      <c r="H5" s="60"/>
      <c r="I5" s="60" t="s">
        <v>12</v>
      </c>
      <c r="J5" s="60"/>
      <c r="K5" s="60" t="s">
        <v>13</v>
      </c>
      <c r="L5" s="60"/>
      <c r="M5" s="54"/>
      <c r="N5" s="60" t="s">
        <v>9</v>
      </c>
      <c r="O5" s="60"/>
      <c r="P5" s="60" t="s">
        <v>10</v>
      </c>
      <c r="Q5" s="60"/>
      <c r="R5" s="60" t="s">
        <v>11</v>
      </c>
      <c r="S5" s="60"/>
      <c r="T5" s="60" t="s">
        <v>12</v>
      </c>
      <c r="U5" s="60"/>
      <c r="V5" s="60" t="s">
        <v>13</v>
      </c>
      <c r="W5" s="60"/>
    </row>
    <row r="6" spans="1:23" ht="34.5" customHeight="1">
      <c r="A6" s="52"/>
      <c r="B6" s="55"/>
      <c r="C6" s="15" t="s">
        <v>3</v>
      </c>
      <c r="D6" s="15" t="s">
        <v>4</v>
      </c>
      <c r="E6" s="15" t="s">
        <v>3</v>
      </c>
      <c r="F6" s="15" t="s">
        <v>4</v>
      </c>
      <c r="G6" s="15" t="s">
        <v>3</v>
      </c>
      <c r="H6" s="15" t="s">
        <v>4</v>
      </c>
      <c r="I6" s="15" t="s">
        <v>3</v>
      </c>
      <c r="J6" s="15" t="s">
        <v>4</v>
      </c>
      <c r="K6" s="15" t="s">
        <v>3</v>
      </c>
      <c r="L6" s="15" t="s">
        <v>4</v>
      </c>
      <c r="M6" s="55"/>
      <c r="N6" s="15" t="s">
        <v>3</v>
      </c>
      <c r="O6" s="15" t="s">
        <v>4</v>
      </c>
      <c r="P6" s="15" t="s">
        <v>3</v>
      </c>
      <c r="Q6" s="15" t="s">
        <v>4</v>
      </c>
      <c r="R6" s="15" t="s">
        <v>3</v>
      </c>
      <c r="S6" s="15" t="s">
        <v>4</v>
      </c>
      <c r="T6" s="15" t="s">
        <v>3</v>
      </c>
      <c r="U6" s="15" t="s">
        <v>4</v>
      </c>
      <c r="V6" s="15" t="s">
        <v>3</v>
      </c>
      <c r="W6" s="15" t="s">
        <v>4</v>
      </c>
    </row>
    <row r="7" spans="1:23" ht="18.75" customHeight="1">
      <c r="A7" s="4">
        <v>1</v>
      </c>
      <c r="B7" s="5">
        <f>C7+E7+G7+I7</f>
        <v>0</v>
      </c>
      <c r="C7" s="29"/>
      <c r="D7" s="14"/>
      <c r="E7" s="29"/>
      <c r="F7" s="14"/>
      <c r="G7" s="29"/>
      <c r="H7" s="14"/>
      <c r="I7" s="29"/>
      <c r="J7" s="14"/>
      <c r="K7" s="12"/>
      <c r="L7" s="14"/>
      <c r="M7" s="7"/>
      <c r="N7" s="29"/>
      <c r="O7" s="14"/>
      <c r="P7" s="29"/>
      <c r="Q7" s="14"/>
      <c r="R7" s="29"/>
      <c r="S7" s="14"/>
      <c r="T7" s="30"/>
      <c r="U7" s="14"/>
      <c r="V7" s="12"/>
      <c r="W7" s="14"/>
    </row>
    <row r="8" spans="1:23" ht="18.75" customHeight="1">
      <c r="A8" s="4">
        <v>2</v>
      </c>
      <c r="B8" s="5">
        <f>C8+E8+G8+I8</f>
        <v>0</v>
      </c>
      <c r="C8" s="29"/>
      <c r="D8" s="14" t="e">
        <f>(C8/B8*100)</f>
        <v>#DIV/0!</v>
      </c>
      <c r="E8" s="29"/>
      <c r="F8" s="14" t="e">
        <f>(E8/B8*100)</f>
        <v>#DIV/0!</v>
      </c>
      <c r="G8" s="29"/>
      <c r="H8" s="14" t="e">
        <f>(G8/B8*100)</f>
        <v>#DIV/0!</v>
      </c>
      <c r="I8" s="29"/>
      <c r="J8" s="14" t="e">
        <f>(I8/B8*100)</f>
        <v>#DIV/0!</v>
      </c>
      <c r="K8" s="12">
        <f>SUM(C8,E8,G8)</f>
        <v>0</v>
      </c>
      <c r="L8" s="14" t="e">
        <f>(K8/B8*100)</f>
        <v>#DIV/0!</v>
      </c>
      <c r="M8" s="7">
        <f>N8+P8+R8+T8</f>
        <v>0</v>
      </c>
      <c r="N8" s="29"/>
      <c r="O8" s="14" t="e">
        <f>(N8/M8*100)</f>
        <v>#DIV/0!</v>
      </c>
      <c r="P8" s="29"/>
      <c r="Q8" s="14" t="e">
        <f>(P8/M8*100)</f>
        <v>#DIV/0!</v>
      </c>
      <c r="R8" s="29"/>
      <c r="S8" s="14" t="e">
        <f>(R8/M8*100)</f>
        <v>#DIV/0!</v>
      </c>
      <c r="T8" s="30"/>
      <c r="U8" s="14" t="e">
        <f>(T8/M8*100)</f>
        <v>#DIV/0!</v>
      </c>
      <c r="V8" s="12">
        <f>SUM(N8,P8,R8)</f>
        <v>0</v>
      </c>
      <c r="W8" s="14" t="e">
        <f>(V8/M8*100)</f>
        <v>#DIV/0!</v>
      </c>
    </row>
    <row r="9" spans="1:23" ht="18.75" customHeight="1">
      <c r="A9" s="4">
        <v>3</v>
      </c>
      <c r="B9" s="5">
        <f>C9+E9+G9+I9</f>
        <v>0</v>
      </c>
      <c r="C9" s="29"/>
      <c r="D9" s="14" t="e">
        <f>(C9/B9*100)</f>
        <v>#DIV/0!</v>
      </c>
      <c r="E9" s="29"/>
      <c r="F9" s="14" t="e">
        <f>(E9/B9*100)</f>
        <v>#DIV/0!</v>
      </c>
      <c r="G9" s="29"/>
      <c r="H9" s="14" t="e">
        <f>(G9/B9*100)</f>
        <v>#DIV/0!</v>
      </c>
      <c r="I9" s="29"/>
      <c r="J9" s="14" t="e">
        <f>(I9/B9*100)</f>
        <v>#DIV/0!</v>
      </c>
      <c r="K9" s="12">
        <f>SUM(C9,E9,G9)</f>
        <v>0</v>
      </c>
      <c r="L9" s="14" t="e">
        <f>(K9/B9*100)</f>
        <v>#DIV/0!</v>
      </c>
      <c r="M9" s="7">
        <f>N9+P9+R9+T9</f>
        <v>0</v>
      </c>
      <c r="N9" s="29"/>
      <c r="O9" s="14" t="e">
        <f>(N9/M9*100)</f>
        <v>#DIV/0!</v>
      </c>
      <c r="P9" s="29"/>
      <c r="Q9" s="14" t="e">
        <f>(P9/M9*100)</f>
        <v>#DIV/0!</v>
      </c>
      <c r="R9" s="29"/>
      <c r="S9" s="14" t="e">
        <f>(R9/M9*100)</f>
        <v>#DIV/0!</v>
      </c>
      <c r="T9" s="30"/>
      <c r="U9" s="14" t="e">
        <f>(T9/M9*100)</f>
        <v>#DIV/0!</v>
      </c>
      <c r="V9" s="12">
        <f>SUM(N9,P9,R9)</f>
        <v>0</v>
      </c>
      <c r="W9" s="14" t="e">
        <f>(V9/M9*100)</f>
        <v>#DIV/0!</v>
      </c>
    </row>
    <row r="10" spans="1:23" ht="18.75" customHeight="1">
      <c r="A10" s="4">
        <v>4</v>
      </c>
      <c r="B10" s="5">
        <f>C10+E10+G10+I10</f>
        <v>202</v>
      </c>
      <c r="C10" s="6">
        <v>75</v>
      </c>
      <c r="D10" s="14">
        <f>(C10/B10*100)</f>
        <v>37.12871287128713</v>
      </c>
      <c r="E10" s="6">
        <v>72</v>
      </c>
      <c r="F10" s="14">
        <f>(E10/B10*100)</f>
        <v>35.64356435643564</v>
      </c>
      <c r="G10" s="6">
        <v>48</v>
      </c>
      <c r="H10" s="14">
        <f>(G10/B10*100)</f>
        <v>23.762376237623762</v>
      </c>
      <c r="I10" s="6">
        <v>7</v>
      </c>
      <c r="J10" s="14">
        <f>(I10/B10*100)</f>
        <v>3.4653465346534658</v>
      </c>
      <c r="K10" s="12">
        <f>SUM(C10,E10,G10)</f>
        <v>195</v>
      </c>
      <c r="L10" s="14">
        <f>(K10/B10*100)</f>
        <v>96.53465346534654</v>
      </c>
      <c r="M10" s="7">
        <f>N10+P10+R10+T10</f>
        <v>202</v>
      </c>
      <c r="N10" s="6">
        <v>83</v>
      </c>
      <c r="O10" s="14">
        <f>(N10/M10*100)</f>
        <v>41.089108910891085</v>
      </c>
      <c r="P10" s="6">
        <v>70</v>
      </c>
      <c r="Q10" s="14">
        <f>(P10/M10*100)</f>
        <v>34.65346534653465</v>
      </c>
      <c r="R10" s="6">
        <v>38</v>
      </c>
      <c r="S10" s="14">
        <f>(R10/M10*100)</f>
        <v>18.81188118811881</v>
      </c>
      <c r="T10" s="8">
        <v>11</v>
      </c>
      <c r="U10" s="14">
        <f>(T10/M10*100)</f>
        <v>5.445544554455446</v>
      </c>
      <c r="V10" s="12">
        <f>SUM(N10,P10,R10)</f>
        <v>191</v>
      </c>
      <c r="W10" s="14">
        <f>(V10/M10*100)</f>
        <v>94.55445544554455</v>
      </c>
    </row>
    <row r="11" spans="1:23" ht="18.75" customHeight="1">
      <c r="A11" s="4">
        <v>5</v>
      </c>
      <c r="B11" s="5">
        <f>C11+E11+G11+I11</f>
        <v>196</v>
      </c>
      <c r="C11" s="6">
        <v>99</v>
      </c>
      <c r="D11" s="14">
        <f>(C11/B11*100)</f>
        <v>50.51020408163265</v>
      </c>
      <c r="E11" s="6">
        <v>71</v>
      </c>
      <c r="F11" s="14">
        <f>(E11/B11*100)</f>
        <v>36.224489795918366</v>
      </c>
      <c r="G11" s="6">
        <v>21</v>
      </c>
      <c r="H11" s="14">
        <f>(G11/B11*100)</f>
        <v>10.714285714285714</v>
      </c>
      <c r="I11" s="6">
        <v>5</v>
      </c>
      <c r="J11" s="14">
        <f>(I11/B11*100)</f>
        <v>2.5510204081632653</v>
      </c>
      <c r="K11" s="12">
        <f>SUM(C11,E11,G11)</f>
        <v>191</v>
      </c>
      <c r="L11" s="14">
        <f>(K11/B11*100)</f>
        <v>97.44897959183673</v>
      </c>
      <c r="M11" s="7">
        <f>N11+P11+R11+T11</f>
        <v>196</v>
      </c>
      <c r="N11" s="6">
        <v>82</v>
      </c>
      <c r="O11" s="14">
        <f>(N11/M11*100)</f>
        <v>41.83673469387755</v>
      </c>
      <c r="P11" s="6">
        <v>79</v>
      </c>
      <c r="Q11" s="14">
        <f>(P11/M11*100)</f>
        <v>40.30612244897959</v>
      </c>
      <c r="R11" s="6">
        <v>26</v>
      </c>
      <c r="S11" s="14">
        <f>(R11/M11*100)</f>
        <v>13.26530612244898</v>
      </c>
      <c r="T11" s="8">
        <v>9</v>
      </c>
      <c r="U11" s="14">
        <f>(T11/M11*100)</f>
        <v>4.591836734693878</v>
      </c>
      <c r="V11" s="12">
        <f>SUM(N11,P11,R11)</f>
        <v>187</v>
      </c>
      <c r="W11" s="14">
        <f>(V11/M11*100)</f>
        <v>95.40816326530613</v>
      </c>
    </row>
    <row r="12" spans="1:23" ht="36.75" customHeight="1">
      <c r="A12" s="38" t="s">
        <v>5</v>
      </c>
      <c r="B12" s="39">
        <f>SUM(B7:B11)</f>
        <v>398</v>
      </c>
      <c r="C12" s="40">
        <f>SUM(C7:C11)</f>
        <v>174</v>
      </c>
      <c r="D12" s="41">
        <f>(C12/B12*100)</f>
        <v>43.71859296482412</v>
      </c>
      <c r="E12" s="40">
        <f>SUM(E7:E11)</f>
        <v>143</v>
      </c>
      <c r="F12" s="41">
        <f>(E12/B12*100)</f>
        <v>35.92964824120603</v>
      </c>
      <c r="G12" s="40">
        <f>SUM(G7:G11)</f>
        <v>69</v>
      </c>
      <c r="H12" s="41">
        <f>(G12/B12*100)</f>
        <v>17.33668341708543</v>
      </c>
      <c r="I12" s="40">
        <f>SUM(I7:I11)</f>
        <v>12</v>
      </c>
      <c r="J12" s="41">
        <f>(I12/B12*100)</f>
        <v>3.015075376884422</v>
      </c>
      <c r="K12" s="40">
        <f>SUM(K7:K11)</f>
        <v>386</v>
      </c>
      <c r="L12" s="41">
        <f>(K12/B12*100)</f>
        <v>96.98492462311557</v>
      </c>
      <c r="M12" s="42">
        <f>SUM(M7:M11)</f>
        <v>398</v>
      </c>
      <c r="N12" s="40">
        <f>SUM(N7:N11)</f>
        <v>165</v>
      </c>
      <c r="O12" s="41">
        <f>(N12/M12*100)</f>
        <v>41.45728643216081</v>
      </c>
      <c r="P12" s="42">
        <f>SUM(P7:P11)</f>
        <v>149</v>
      </c>
      <c r="Q12" s="41">
        <f>(P12/M12*100)</f>
        <v>37.437185929648244</v>
      </c>
      <c r="R12" s="40">
        <f>SUM(R7:R11)</f>
        <v>64</v>
      </c>
      <c r="S12" s="41">
        <f>(R12/M12*100)</f>
        <v>16.08040201005025</v>
      </c>
      <c r="T12" s="40">
        <f>SUM(T7:T11)</f>
        <v>20</v>
      </c>
      <c r="U12" s="41">
        <f>(T12/M12*100)</f>
        <v>5.025125628140704</v>
      </c>
      <c r="V12" s="40">
        <f>SUM(V7:V11)</f>
        <v>378</v>
      </c>
      <c r="W12" s="41">
        <f>(V12/M12*100)</f>
        <v>94.9748743718593</v>
      </c>
    </row>
    <row r="14" spans="2:22" ht="15.7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3" t="s">
        <v>75</v>
      </c>
      <c r="O14" s="10"/>
      <c r="P14" s="10"/>
      <c r="Q14" s="10"/>
      <c r="R14" s="10"/>
      <c r="S14" s="9"/>
      <c r="T14" s="9"/>
      <c r="U14" s="9"/>
      <c r="V14" s="9"/>
    </row>
    <row r="15" spans="2:22" ht="15.75">
      <c r="B15" s="63" t="s">
        <v>6</v>
      </c>
      <c r="C15" s="63"/>
      <c r="D15" s="63"/>
      <c r="E15" s="63"/>
      <c r="F15" s="63"/>
      <c r="G15" s="9"/>
      <c r="H15" s="9"/>
      <c r="I15" s="9"/>
      <c r="J15" s="9"/>
      <c r="K15" s="9"/>
      <c r="L15" s="9"/>
      <c r="M15" s="9"/>
      <c r="N15" s="9"/>
      <c r="O15" s="64" t="s">
        <v>7</v>
      </c>
      <c r="P15" s="64"/>
      <c r="Q15" s="64"/>
      <c r="R15" s="64"/>
      <c r="S15" s="64"/>
      <c r="T15" s="9"/>
      <c r="U15" s="9"/>
      <c r="V15" s="9"/>
    </row>
    <row r="16" spans="2:22" ht="15.7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2:22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2:22" ht="15.75">
      <c r="B18" s="9"/>
      <c r="C18" s="27" t="s">
        <v>72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62" t="s">
        <v>71</v>
      </c>
      <c r="P18" s="62"/>
      <c r="Q18" s="62"/>
      <c r="R18" s="62"/>
      <c r="S18" s="62"/>
      <c r="T18" s="9"/>
      <c r="U18" s="9"/>
      <c r="V18" s="9"/>
    </row>
    <row r="19" ht="12.75">
      <c r="P19" s="11"/>
    </row>
  </sheetData>
  <sheetProtection/>
  <mergeCells count="20">
    <mergeCell ref="C2:F2"/>
    <mergeCell ref="O18:S18"/>
    <mergeCell ref="B15:F15"/>
    <mergeCell ref="R5:S5"/>
    <mergeCell ref="V5:W5"/>
    <mergeCell ref="I5:J5"/>
    <mergeCell ref="K5:L5"/>
    <mergeCell ref="N5:O5"/>
    <mergeCell ref="P5:Q5"/>
    <mergeCell ref="O15:S15"/>
    <mergeCell ref="A3:W3"/>
    <mergeCell ref="A4:A6"/>
    <mergeCell ref="B4:B6"/>
    <mergeCell ref="C4:L4"/>
    <mergeCell ref="M4:M6"/>
    <mergeCell ref="N4:W4"/>
    <mergeCell ref="C5:D5"/>
    <mergeCell ref="E5:F5"/>
    <mergeCell ref="G5:H5"/>
    <mergeCell ref="T5:U5"/>
  </mergeCells>
  <printOptions/>
  <pageMargins left="0.43" right="0" top="0.49" bottom="1" header="0.43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J9" sqref="J9"/>
    </sheetView>
  </sheetViews>
  <sheetFormatPr defaultColWidth="5.7109375" defaultRowHeight="12.75"/>
  <cols>
    <col min="1" max="1" width="11.421875" style="1" customWidth="1"/>
    <col min="2" max="2" width="6.7109375" style="1" customWidth="1"/>
    <col min="3" max="3" width="5.28125" style="1" customWidth="1"/>
    <col min="4" max="4" width="6.8515625" style="1" customWidth="1"/>
    <col min="5" max="5" width="5.28125" style="1" customWidth="1"/>
    <col min="6" max="6" width="6.140625" style="1" customWidth="1"/>
    <col min="7" max="8" width="5.28125" style="1" customWidth="1"/>
    <col min="9" max="9" width="6.8515625" style="1" customWidth="1"/>
    <col min="10" max="10" width="6.00390625" style="1" customWidth="1"/>
    <col min="11" max="11" width="7.28125" style="1" customWidth="1"/>
    <col min="12" max="12" width="7.140625" style="1" customWidth="1"/>
    <col min="13" max="13" width="6.7109375" style="1" customWidth="1"/>
    <col min="14" max="14" width="6.28125" style="1" customWidth="1"/>
    <col min="15" max="15" width="7.7109375" style="1" customWidth="1"/>
    <col min="16" max="16" width="6.421875" style="1" customWidth="1"/>
    <col min="17" max="17" width="7.7109375" style="1" customWidth="1"/>
    <col min="18" max="18" width="5.28125" style="1" customWidth="1"/>
    <col min="19" max="19" width="6.57421875" style="1" customWidth="1"/>
    <col min="20" max="20" width="6.8515625" style="1" customWidth="1"/>
    <col min="21" max="21" width="6.28125" style="1" customWidth="1"/>
    <col min="22" max="22" width="7.8515625" style="1" customWidth="1"/>
    <col min="23" max="23" width="7.00390625" style="1" customWidth="1"/>
    <col min="24" max="16384" width="5.7109375" style="1" customWidth="1"/>
  </cols>
  <sheetData>
    <row r="1" spans="1:8" ht="21.75" customHeight="1">
      <c r="A1" s="3" t="s">
        <v>49</v>
      </c>
      <c r="B1" s="3"/>
      <c r="C1" s="3"/>
      <c r="H1" s="16" t="s">
        <v>35</v>
      </c>
    </row>
    <row r="2" spans="1:9" ht="22.5" customHeight="1">
      <c r="A2" s="3" t="s">
        <v>50</v>
      </c>
      <c r="B2" s="3"/>
      <c r="C2" s="61"/>
      <c r="D2" s="61"/>
      <c r="E2" s="61"/>
      <c r="F2" s="61"/>
      <c r="I2" s="33" t="s">
        <v>40</v>
      </c>
    </row>
    <row r="3" spans="1:23" ht="39.75" customHeight="1">
      <c r="A3" s="50" t="s">
        <v>67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4" ht="38.25" customHeight="1">
      <c r="A4" s="52"/>
      <c r="B4" s="53" t="s">
        <v>14</v>
      </c>
      <c r="C4" s="56" t="s">
        <v>39</v>
      </c>
      <c r="D4" s="57"/>
      <c r="E4" s="57"/>
      <c r="F4" s="57"/>
      <c r="G4" s="57"/>
      <c r="H4" s="57"/>
      <c r="I4" s="57"/>
      <c r="J4" s="57"/>
      <c r="K4" s="57"/>
      <c r="L4" s="58"/>
      <c r="M4" s="53" t="s">
        <v>14</v>
      </c>
      <c r="N4" s="59" t="s">
        <v>31</v>
      </c>
      <c r="O4" s="59"/>
      <c r="P4" s="59"/>
      <c r="Q4" s="59"/>
      <c r="R4" s="59"/>
      <c r="S4" s="59"/>
      <c r="T4" s="59"/>
      <c r="U4" s="59"/>
      <c r="V4" s="59"/>
      <c r="W4" s="59"/>
      <c r="X4" s="2"/>
    </row>
    <row r="5" spans="1:23" ht="45.75" customHeight="1">
      <c r="A5" s="52"/>
      <c r="B5" s="54"/>
      <c r="C5" s="60" t="s">
        <v>9</v>
      </c>
      <c r="D5" s="60"/>
      <c r="E5" s="60" t="s">
        <v>10</v>
      </c>
      <c r="F5" s="60"/>
      <c r="G5" s="60" t="s">
        <v>11</v>
      </c>
      <c r="H5" s="60"/>
      <c r="I5" s="60" t="s">
        <v>12</v>
      </c>
      <c r="J5" s="60"/>
      <c r="K5" s="60" t="s">
        <v>13</v>
      </c>
      <c r="L5" s="60"/>
      <c r="M5" s="54"/>
      <c r="N5" s="60" t="s">
        <v>9</v>
      </c>
      <c r="O5" s="60"/>
      <c r="P5" s="60" t="s">
        <v>10</v>
      </c>
      <c r="Q5" s="60"/>
      <c r="R5" s="60" t="s">
        <v>11</v>
      </c>
      <c r="S5" s="60"/>
      <c r="T5" s="60" t="s">
        <v>12</v>
      </c>
      <c r="U5" s="60"/>
      <c r="V5" s="60" t="s">
        <v>13</v>
      </c>
      <c r="W5" s="60"/>
    </row>
    <row r="6" spans="1:23" ht="34.5" customHeight="1">
      <c r="A6" s="52"/>
      <c r="B6" s="55"/>
      <c r="C6" s="15" t="s">
        <v>3</v>
      </c>
      <c r="D6" s="15" t="s">
        <v>4</v>
      </c>
      <c r="E6" s="15" t="s">
        <v>3</v>
      </c>
      <c r="F6" s="15" t="s">
        <v>4</v>
      </c>
      <c r="G6" s="15" t="s">
        <v>3</v>
      </c>
      <c r="H6" s="15" t="s">
        <v>4</v>
      </c>
      <c r="I6" s="15" t="s">
        <v>3</v>
      </c>
      <c r="J6" s="15" t="s">
        <v>4</v>
      </c>
      <c r="K6" s="15" t="s">
        <v>3</v>
      </c>
      <c r="L6" s="15" t="s">
        <v>4</v>
      </c>
      <c r="M6" s="55"/>
      <c r="N6" s="15" t="s">
        <v>3</v>
      </c>
      <c r="O6" s="15" t="s">
        <v>4</v>
      </c>
      <c r="P6" s="15" t="s">
        <v>3</v>
      </c>
      <c r="Q6" s="15" t="s">
        <v>4</v>
      </c>
      <c r="R6" s="15" t="s">
        <v>3</v>
      </c>
      <c r="S6" s="15" t="s">
        <v>4</v>
      </c>
      <c r="T6" s="15" t="s">
        <v>3</v>
      </c>
      <c r="U6" s="15" t="s">
        <v>4</v>
      </c>
      <c r="V6" s="15" t="s">
        <v>3</v>
      </c>
      <c r="W6" s="15" t="s">
        <v>4</v>
      </c>
    </row>
    <row r="7" spans="1:23" ht="18.75" customHeight="1">
      <c r="A7" s="4">
        <v>3</v>
      </c>
      <c r="B7" s="5">
        <f>C7+E7+G7+I7</f>
        <v>0</v>
      </c>
      <c r="C7" s="31"/>
      <c r="D7" s="14" t="e">
        <f>(C7/B7*100)</f>
        <v>#DIV/0!</v>
      </c>
      <c r="E7" s="31"/>
      <c r="F7" s="14" t="e">
        <f>(E7/B7*100)</f>
        <v>#DIV/0!</v>
      </c>
      <c r="G7" s="31"/>
      <c r="H7" s="14" t="e">
        <f>(G7/B7*100)</f>
        <v>#DIV/0!</v>
      </c>
      <c r="I7" s="31"/>
      <c r="J7" s="14" t="e">
        <f>(I7/B7*100)</f>
        <v>#DIV/0!</v>
      </c>
      <c r="K7" s="12">
        <f>SUM(C7,E7,G7)</f>
        <v>0</v>
      </c>
      <c r="L7" s="14" t="e">
        <f>(K7/B7*100)</f>
        <v>#DIV/0!</v>
      </c>
      <c r="M7" s="7">
        <f>N7+P7+R7+T7</f>
        <v>0</v>
      </c>
      <c r="N7" s="31"/>
      <c r="O7" s="14" t="e">
        <f>(N7/M7*100)</f>
        <v>#DIV/0!</v>
      </c>
      <c r="P7" s="31"/>
      <c r="Q7" s="14" t="e">
        <f>(P7/M7*100)</f>
        <v>#DIV/0!</v>
      </c>
      <c r="R7" s="31"/>
      <c r="S7" s="14" t="e">
        <f>(R7/M7*100)</f>
        <v>#DIV/0!</v>
      </c>
      <c r="T7" s="32"/>
      <c r="U7" s="14" t="e">
        <f>(T7/M7*100)</f>
        <v>#DIV/0!</v>
      </c>
      <c r="V7" s="12">
        <f>SUM(N7,P7,R7)</f>
        <v>0</v>
      </c>
      <c r="W7" s="14" t="e">
        <f>(V7/M7*100)</f>
        <v>#DIV/0!</v>
      </c>
    </row>
    <row r="8" spans="1:23" ht="18.75" customHeight="1">
      <c r="A8" s="4">
        <v>4</v>
      </c>
      <c r="B8" s="5">
        <f>C8+E8+G8+I8</f>
        <v>0</v>
      </c>
      <c r="C8" s="31"/>
      <c r="D8" s="14" t="e">
        <f>(C8/B8*100)</f>
        <v>#DIV/0!</v>
      </c>
      <c r="E8" s="31"/>
      <c r="F8" s="14" t="e">
        <f>(E8/B8*100)</f>
        <v>#DIV/0!</v>
      </c>
      <c r="G8" s="6"/>
      <c r="H8" s="14" t="e">
        <f>(G8/B8*100)</f>
        <v>#DIV/0!</v>
      </c>
      <c r="I8" s="6"/>
      <c r="J8" s="14" t="e">
        <f>(I8/B8*100)</f>
        <v>#DIV/0!</v>
      </c>
      <c r="K8" s="12">
        <f>SUM(C8,E8,G8)</f>
        <v>0</v>
      </c>
      <c r="L8" s="14" t="e">
        <f>(K8/B8*100)</f>
        <v>#DIV/0!</v>
      </c>
      <c r="M8" s="7">
        <f>N8+P8+R8+T8</f>
        <v>0</v>
      </c>
      <c r="N8" s="6"/>
      <c r="O8" s="14" t="e">
        <f>(N8/M8*100)</f>
        <v>#DIV/0!</v>
      </c>
      <c r="P8" s="6"/>
      <c r="Q8" s="14" t="e">
        <f>(P8/M8*100)</f>
        <v>#DIV/0!</v>
      </c>
      <c r="R8" s="6"/>
      <c r="S8" s="14" t="e">
        <f>(R8/M8*100)</f>
        <v>#DIV/0!</v>
      </c>
      <c r="T8" s="8"/>
      <c r="U8" s="14" t="e">
        <f>(T8/M8*100)</f>
        <v>#DIV/0!</v>
      </c>
      <c r="V8" s="12">
        <f>SUM(N8,P8,R8)</f>
        <v>0</v>
      </c>
      <c r="W8" s="14" t="e">
        <f>(V8/M8*100)</f>
        <v>#DIV/0!</v>
      </c>
    </row>
    <row r="9" spans="1:23" ht="18.75" customHeight="1">
      <c r="A9" s="4">
        <v>5</v>
      </c>
      <c r="B9" s="5">
        <f>C9+E9+G9+I9</f>
        <v>0</v>
      </c>
      <c r="C9" s="31"/>
      <c r="D9" s="14" t="e">
        <f>(C9/B9*100)</f>
        <v>#DIV/0!</v>
      </c>
      <c r="E9" s="31"/>
      <c r="F9" s="14" t="e">
        <f>(E9/B9*100)</f>
        <v>#DIV/0!</v>
      </c>
      <c r="G9" s="6"/>
      <c r="H9" s="14" t="e">
        <f>(G9/B9*100)</f>
        <v>#DIV/0!</v>
      </c>
      <c r="I9" s="6"/>
      <c r="J9" s="14" t="e">
        <f>(I9/B9*100)</f>
        <v>#DIV/0!</v>
      </c>
      <c r="K9" s="12">
        <f>SUM(C9,E9,G9)</f>
        <v>0</v>
      </c>
      <c r="L9" s="14" t="e">
        <f>(K9/B9*100)</f>
        <v>#DIV/0!</v>
      </c>
      <c r="M9" s="7">
        <f>N9+P9+R9+T9</f>
        <v>0</v>
      </c>
      <c r="N9" s="6"/>
      <c r="O9" s="14" t="e">
        <f>(N9/M9*100)</f>
        <v>#DIV/0!</v>
      </c>
      <c r="P9" s="6"/>
      <c r="Q9" s="14" t="e">
        <f>(P9/M9*100)</f>
        <v>#DIV/0!</v>
      </c>
      <c r="R9" s="6"/>
      <c r="S9" s="14" t="e">
        <f>(R9/M9*100)</f>
        <v>#DIV/0!</v>
      </c>
      <c r="T9" s="8"/>
      <c r="U9" s="14" t="e">
        <f>(T9/M9*100)</f>
        <v>#DIV/0!</v>
      </c>
      <c r="V9" s="12">
        <f>SUM(N9,P9,R9)</f>
        <v>0</v>
      </c>
      <c r="W9" s="14" t="e">
        <f>(V9/M9*100)</f>
        <v>#DIV/0!</v>
      </c>
    </row>
    <row r="10" spans="1:23" ht="36.75" customHeight="1">
      <c r="A10" s="38" t="s">
        <v>5</v>
      </c>
      <c r="B10" s="39">
        <f>SUM(B7:B9)</f>
        <v>0</v>
      </c>
      <c r="C10" s="40">
        <f>SUM(C7:C9)</f>
        <v>0</v>
      </c>
      <c r="D10" s="41" t="e">
        <f>(C10/B10*100)</f>
        <v>#DIV/0!</v>
      </c>
      <c r="E10" s="40">
        <f>SUM(E7:E9)</f>
        <v>0</v>
      </c>
      <c r="F10" s="41" t="e">
        <f>(E10/B10*100)</f>
        <v>#DIV/0!</v>
      </c>
      <c r="G10" s="40">
        <f>SUM(G7:G9)</f>
        <v>0</v>
      </c>
      <c r="H10" s="41" t="e">
        <f>(G10/B10*100)</f>
        <v>#DIV/0!</v>
      </c>
      <c r="I10" s="40">
        <f>SUM(I7:I9)</f>
        <v>0</v>
      </c>
      <c r="J10" s="41" t="e">
        <f>(I10/B10*100)</f>
        <v>#DIV/0!</v>
      </c>
      <c r="K10" s="40">
        <f>SUM(K7:K9)</f>
        <v>0</v>
      </c>
      <c r="L10" s="41" t="e">
        <f>(K10/B10*100)</f>
        <v>#DIV/0!</v>
      </c>
      <c r="M10" s="42">
        <f>SUM(M7:M9)</f>
        <v>0</v>
      </c>
      <c r="N10" s="40">
        <f>SUM(N7:N9)</f>
        <v>0</v>
      </c>
      <c r="O10" s="41" t="e">
        <f>(N10/M10*100)</f>
        <v>#DIV/0!</v>
      </c>
      <c r="P10" s="42">
        <f>SUM(P7:P9)</f>
        <v>0</v>
      </c>
      <c r="Q10" s="41" t="e">
        <f>(P10/M10*100)</f>
        <v>#DIV/0!</v>
      </c>
      <c r="R10" s="40">
        <f>SUM(R7:R9)</f>
        <v>0</v>
      </c>
      <c r="S10" s="41" t="e">
        <f>(R10/M10*100)</f>
        <v>#DIV/0!</v>
      </c>
      <c r="T10" s="40">
        <f>SUM(T7:T9)</f>
        <v>0</v>
      </c>
      <c r="U10" s="41" t="e">
        <f>(T10/M10*100)</f>
        <v>#DIV/0!</v>
      </c>
      <c r="V10" s="40">
        <f>SUM(V7:V9)</f>
        <v>0</v>
      </c>
      <c r="W10" s="41" t="e">
        <f>(V10/M10*100)</f>
        <v>#DIV/0!</v>
      </c>
    </row>
    <row r="12" spans="2:22" ht="15.7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3" t="s">
        <v>68</v>
      </c>
      <c r="O12" s="10"/>
      <c r="P12" s="10"/>
      <c r="Q12" s="10"/>
      <c r="R12" s="10"/>
      <c r="S12" s="9"/>
      <c r="T12" s="9"/>
      <c r="U12" s="9"/>
      <c r="V12" s="9"/>
    </row>
    <row r="13" spans="2:22" ht="15.75">
      <c r="B13" s="63" t="s">
        <v>6</v>
      </c>
      <c r="C13" s="63"/>
      <c r="D13" s="63"/>
      <c r="E13" s="63"/>
      <c r="F13" s="63"/>
      <c r="G13" s="9"/>
      <c r="H13" s="9"/>
      <c r="I13" s="9"/>
      <c r="J13" s="9"/>
      <c r="K13" s="9"/>
      <c r="L13" s="9"/>
      <c r="M13" s="9"/>
      <c r="N13" s="9"/>
      <c r="O13" s="64" t="s">
        <v>7</v>
      </c>
      <c r="P13" s="64"/>
      <c r="Q13" s="64"/>
      <c r="R13" s="64"/>
      <c r="S13" s="64"/>
      <c r="T13" s="9"/>
      <c r="U13" s="9"/>
      <c r="V13" s="9"/>
    </row>
    <row r="14" spans="2:22" ht="15.7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2:22" ht="15.7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2:22" ht="15.75">
      <c r="B16" s="9"/>
      <c r="C16" s="27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62"/>
      <c r="P16" s="62"/>
      <c r="Q16" s="62"/>
      <c r="R16" s="62"/>
      <c r="S16" s="62"/>
      <c r="T16" s="9"/>
      <c r="U16" s="9"/>
      <c r="V16" s="9"/>
    </row>
    <row r="17" ht="12.75">
      <c r="P17" s="11"/>
    </row>
    <row r="19" spans="16:18" ht="12.75">
      <c r="P19" s="65"/>
      <c r="Q19" s="65"/>
      <c r="R19" s="65"/>
    </row>
  </sheetData>
  <sheetProtection/>
  <mergeCells count="21">
    <mergeCell ref="C2:F2"/>
    <mergeCell ref="E5:F5"/>
    <mergeCell ref="G5:H5"/>
    <mergeCell ref="A3:W3"/>
    <mergeCell ref="A4:A6"/>
    <mergeCell ref="T5:U5"/>
    <mergeCell ref="V5:W5"/>
    <mergeCell ref="M4:M6"/>
    <mergeCell ref="C4:L4"/>
    <mergeCell ref="P19:R19"/>
    <mergeCell ref="I5:J5"/>
    <mergeCell ref="O16:S16"/>
    <mergeCell ref="B4:B6"/>
    <mergeCell ref="N4:W4"/>
    <mergeCell ref="P5:Q5"/>
    <mergeCell ref="O13:S13"/>
    <mergeCell ref="N5:O5"/>
    <mergeCell ref="B13:F13"/>
    <mergeCell ref="C5:D5"/>
    <mergeCell ref="K5:L5"/>
    <mergeCell ref="R5:S5"/>
  </mergeCells>
  <printOptions/>
  <pageMargins left="0.43" right="0" top="0.49" bottom="1" header="0.43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141"/>
  <sheetViews>
    <sheetView tabSelected="1" zoomScalePageLayoutView="0" workbookViewId="0" topLeftCell="A1">
      <selection activeCell="A3" sqref="A3:N3"/>
    </sheetView>
  </sheetViews>
  <sheetFormatPr defaultColWidth="9.140625" defaultRowHeight="12.75"/>
  <cols>
    <col min="1" max="1" width="7.57421875" style="17" customWidth="1"/>
    <col min="2" max="2" width="31.28125" style="17" customWidth="1"/>
    <col min="3" max="3" width="9.57421875" style="17" customWidth="1"/>
    <col min="4" max="4" width="12.7109375" style="17" customWidth="1"/>
    <col min="5" max="5" width="9.140625" style="17" customWidth="1"/>
    <col min="6" max="6" width="10.7109375" style="17" customWidth="1"/>
    <col min="7" max="7" width="9.57421875" style="17" customWidth="1"/>
    <col min="8" max="8" width="10.140625" style="17" bestFit="1" customWidth="1"/>
    <col min="9" max="9" width="10.28125" style="17" customWidth="1"/>
    <col min="10" max="10" width="11.00390625" style="17" customWidth="1"/>
    <col min="11" max="11" width="9.7109375" style="17" customWidth="1"/>
    <col min="12" max="12" width="10.7109375" style="17" customWidth="1"/>
    <col min="13" max="13" width="10.421875" style="17" customWidth="1"/>
    <col min="14" max="14" width="10.57421875" style="17" customWidth="1"/>
    <col min="15" max="15" width="5.7109375" style="17" customWidth="1"/>
    <col min="16" max="16" width="25.421875" style="17" customWidth="1"/>
    <col min="17" max="62" width="5.7109375" style="17" customWidth="1"/>
    <col min="63" max="65" width="8.7109375" style="17" customWidth="1"/>
    <col min="66" max="66" width="8.421875" style="17" customWidth="1"/>
    <col min="67" max="67" width="8.28125" style="17" customWidth="1"/>
    <col min="68" max="68" width="8.57421875" style="17" customWidth="1"/>
    <col min="69" max="69" width="7.8515625" style="17" customWidth="1"/>
    <col min="70" max="70" width="8.28125" style="17" customWidth="1"/>
    <col min="71" max="71" width="7.8515625" style="17" customWidth="1"/>
    <col min="72" max="72" width="8.140625" style="17" customWidth="1"/>
    <col min="73" max="73" width="7.421875" style="17" customWidth="1"/>
    <col min="74" max="74" width="8.421875" style="17" customWidth="1"/>
    <col min="75" max="75" width="7.7109375" style="17" customWidth="1"/>
    <col min="76" max="76" width="8.140625" style="17" customWidth="1"/>
    <col min="77" max="77" width="7.421875" style="17" customWidth="1"/>
    <col min="78" max="78" width="8.28125" style="17" customWidth="1"/>
    <col min="79" max="16384" width="9.140625" style="17" customWidth="1"/>
  </cols>
  <sheetData>
    <row r="1" spans="1:11" ht="19.5" customHeight="1">
      <c r="A1" s="92" t="s">
        <v>8</v>
      </c>
      <c r="B1" s="92"/>
      <c r="E1" s="16" t="s">
        <v>35</v>
      </c>
      <c r="F1" s="1"/>
      <c r="G1" s="1"/>
      <c r="H1" s="19"/>
      <c r="I1" s="19"/>
      <c r="J1" s="19"/>
      <c r="K1" s="19"/>
    </row>
    <row r="2" spans="1:77" ht="18.75" customHeight="1">
      <c r="A2" s="86" t="s">
        <v>70</v>
      </c>
      <c r="B2" s="86"/>
      <c r="E2" s="1"/>
      <c r="F2" s="33" t="s">
        <v>48</v>
      </c>
      <c r="G2" s="1"/>
      <c r="BY2" s="18" t="s">
        <v>37</v>
      </c>
    </row>
    <row r="3" spans="1:77" ht="18" customHeight="1">
      <c r="A3" s="87" t="s">
        <v>77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</row>
    <row r="4" ht="6.75" customHeight="1">
      <c r="B4" s="20"/>
    </row>
    <row r="5" spans="1:14" ht="15.75" customHeight="1">
      <c r="A5" s="73"/>
      <c r="B5" s="73"/>
      <c r="C5" s="75" t="s">
        <v>14</v>
      </c>
      <c r="D5" s="44"/>
      <c r="E5" s="80" t="s">
        <v>19</v>
      </c>
      <c r="F5" s="81"/>
      <c r="G5" s="80" t="s">
        <v>20</v>
      </c>
      <c r="H5" s="81"/>
      <c r="I5" s="80" t="s">
        <v>21</v>
      </c>
      <c r="J5" s="81"/>
      <c r="K5" s="80" t="s">
        <v>22</v>
      </c>
      <c r="L5" s="81"/>
      <c r="M5" s="80" t="s">
        <v>23</v>
      </c>
      <c r="N5" s="81"/>
    </row>
    <row r="6" spans="1:74" ht="15.75" customHeight="1">
      <c r="A6" s="74"/>
      <c r="B6" s="74"/>
      <c r="C6" s="76"/>
      <c r="D6" s="43" t="s">
        <v>52</v>
      </c>
      <c r="E6" s="21" t="s">
        <v>3</v>
      </c>
      <c r="F6" s="21" t="s">
        <v>4</v>
      </c>
      <c r="G6" s="21" t="s">
        <v>3</v>
      </c>
      <c r="H6" s="21" t="s">
        <v>4</v>
      </c>
      <c r="I6" s="21" t="s">
        <v>3</v>
      </c>
      <c r="J6" s="21" t="s">
        <v>4</v>
      </c>
      <c r="K6" s="21" t="s">
        <v>3</v>
      </c>
      <c r="L6" s="21" t="s">
        <v>4</v>
      </c>
      <c r="M6" s="21" t="s">
        <v>3</v>
      </c>
      <c r="N6" s="21" t="s">
        <v>4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U6" s="22"/>
      <c r="BV6" s="22"/>
    </row>
    <row r="7" spans="1:14" ht="18.75">
      <c r="A7" s="71" t="s">
        <v>15</v>
      </c>
      <c r="B7" s="72"/>
      <c r="C7" s="23">
        <f aca="true" t="shared" si="0" ref="C7:C12">E7+G7+I7+K7+M7</f>
        <v>955</v>
      </c>
      <c r="D7" s="23"/>
      <c r="E7" s="23">
        <v>190</v>
      </c>
      <c r="F7" s="23">
        <f aca="true" t="shared" si="1" ref="F7:N7">F8+F9+F10</f>
        <v>100</v>
      </c>
      <c r="G7" s="23">
        <f t="shared" si="1"/>
        <v>196</v>
      </c>
      <c r="H7" s="23">
        <f t="shared" si="1"/>
        <v>100.00000000000001</v>
      </c>
      <c r="I7" s="23">
        <f t="shared" si="1"/>
        <v>171</v>
      </c>
      <c r="J7" s="23">
        <f t="shared" si="1"/>
        <v>99.99999999999999</v>
      </c>
      <c r="K7" s="23">
        <f t="shared" si="1"/>
        <v>202</v>
      </c>
      <c r="L7" s="23">
        <f t="shared" si="1"/>
        <v>100</v>
      </c>
      <c r="M7" s="23">
        <f t="shared" si="1"/>
        <v>196</v>
      </c>
      <c r="N7" s="23">
        <f t="shared" si="1"/>
        <v>100</v>
      </c>
    </row>
    <row r="8" spans="1:14" ht="18.75">
      <c r="A8" s="24"/>
      <c r="B8" s="24" t="s">
        <v>16</v>
      </c>
      <c r="C8" s="24">
        <f t="shared" si="0"/>
        <v>477</v>
      </c>
      <c r="D8" s="24">
        <f>C8/C7*100</f>
        <v>49.947643979057595</v>
      </c>
      <c r="E8" s="25">
        <v>106</v>
      </c>
      <c r="F8" s="35">
        <f>E8/$E$7*100</f>
        <v>55.78947368421052</v>
      </c>
      <c r="G8" s="25">
        <v>98</v>
      </c>
      <c r="H8" s="35">
        <f>G8/$G$7*100</f>
        <v>50</v>
      </c>
      <c r="I8" s="6">
        <v>88</v>
      </c>
      <c r="J8" s="35">
        <f>I8/$I$7*100</f>
        <v>51.461988304093566</v>
      </c>
      <c r="K8" s="25">
        <v>74</v>
      </c>
      <c r="L8" s="35">
        <f>K8/$K$7*100</f>
        <v>36.633663366336634</v>
      </c>
      <c r="M8" s="25">
        <v>111</v>
      </c>
      <c r="N8" s="35">
        <f>M8/$M$7*100</f>
        <v>56.63265306122449</v>
      </c>
    </row>
    <row r="9" spans="1:14" ht="18.75">
      <c r="A9" s="24"/>
      <c r="B9" s="24" t="s">
        <v>17</v>
      </c>
      <c r="C9" s="24">
        <f t="shared" si="0"/>
        <v>456</v>
      </c>
      <c r="D9" s="24">
        <f>C9/C7*100</f>
        <v>47.748691099476446</v>
      </c>
      <c r="E9" s="25">
        <v>83</v>
      </c>
      <c r="F9" s="35">
        <f>E9/$E$7*100</f>
        <v>43.684210526315795</v>
      </c>
      <c r="G9" s="25">
        <v>93</v>
      </c>
      <c r="H9" s="35">
        <f>G9/$G$7*100</f>
        <v>47.44897959183674</v>
      </c>
      <c r="I9" s="6">
        <v>79</v>
      </c>
      <c r="J9" s="35">
        <f>I9/$I$7*100</f>
        <v>46.198830409356724</v>
      </c>
      <c r="K9" s="25">
        <v>121</v>
      </c>
      <c r="L9" s="35">
        <f>K9/$K$7*100</f>
        <v>59.900990099009896</v>
      </c>
      <c r="M9" s="25">
        <v>80</v>
      </c>
      <c r="N9" s="35">
        <f>M9/$M$7*100</f>
        <v>40.816326530612244</v>
      </c>
    </row>
    <row r="10" spans="1:14" ht="18.75">
      <c r="A10" s="24"/>
      <c r="B10" s="24" t="s">
        <v>18</v>
      </c>
      <c r="C10" s="24">
        <f t="shared" si="0"/>
        <v>22</v>
      </c>
      <c r="D10" s="24">
        <f>C10/C7*100</f>
        <v>2.3036649214659684</v>
      </c>
      <c r="E10" s="25">
        <v>1</v>
      </c>
      <c r="F10" s="35">
        <f>E10/$E$7*100</f>
        <v>0.5263157894736842</v>
      </c>
      <c r="G10" s="25">
        <v>5</v>
      </c>
      <c r="H10" s="35">
        <f>G10/$G$7*100</f>
        <v>2.5510204081632653</v>
      </c>
      <c r="I10" s="6">
        <v>4</v>
      </c>
      <c r="J10" s="35">
        <f>I10/$I$7*100</f>
        <v>2.3391812865497075</v>
      </c>
      <c r="K10" s="25">
        <v>7</v>
      </c>
      <c r="L10" s="35">
        <f>K10/$K$7*100</f>
        <v>3.4653465346534658</v>
      </c>
      <c r="M10" s="25">
        <v>5</v>
      </c>
      <c r="N10" s="35">
        <f>M10/$M$7*100</f>
        <v>2.5510204081632653</v>
      </c>
    </row>
    <row r="11" spans="1:14" ht="18.75">
      <c r="A11" s="71" t="s">
        <v>2</v>
      </c>
      <c r="B11" s="72"/>
      <c r="C11" s="24">
        <f t="shared" si="0"/>
        <v>955</v>
      </c>
      <c r="D11" s="23"/>
      <c r="E11" s="23">
        <f>E12+E13+E14</f>
        <v>190</v>
      </c>
      <c r="F11" s="26"/>
      <c r="G11" s="23">
        <f>G12+G13+G14</f>
        <v>196</v>
      </c>
      <c r="H11" s="23"/>
      <c r="I11" s="23">
        <f>I12+I13+I14</f>
        <v>171</v>
      </c>
      <c r="J11" s="23"/>
      <c r="K11" s="23">
        <f>K12+K13+K14</f>
        <v>202</v>
      </c>
      <c r="L11" s="23"/>
      <c r="M11" s="23">
        <f>M12+M13+M14</f>
        <v>196</v>
      </c>
      <c r="N11" s="23"/>
    </row>
    <row r="12" spans="1:14" ht="18.75">
      <c r="A12" s="24"/>
      <c r="B12" s="24" t="s">
        <v>16</v>
      </c>
      <c r="C12" s="24">
        <f t="shared" si="0"/>
        <v>520</v>
      </c>
      <c r="D12" s="24">
        <f>C12/C11*100</f>
        <v>54.45026178010471</v>
      </c>
      <c r="E12" s="25">
        <v>124</v>
      </c>
      <c r="F12" s="35">
        <f>E12/$E$11*100</f>
        <v>65.26315789473685</v>
      </c>
      <c r="G12" s="25">
        <v>115</v>
      </c>
      <c r="H12" s="35">
        <f>G12/$G$11*100</f>
        <v>58.673469387755105</v>
      </c>
      <c r="I12" s="6">
        <v>101</v>
      </c>
      <c r="J12" s="35">
        <f>I12/$I$11*100</f>
        <v>59.06432748538012</v>
      </c>
      <c r="K12" s="25">
        <v>81</v>
      </c>
      <c r="L12" s="35">
        <f>K12/$K$11*100</f>
        <v>40.099009900990104</v>
      </c>
      <c r="M12" s="25">
        <v>99</v>
      </c>
      <c r="N12" s="35">
        <f>M12/$M$11*100</f>
        <v>50.51020408163265</v>
      </c>
    </row>
    <row r="13" spans="1:14" ht="18.75">
      <c r="A13" s="24"/>
      <c r="B13" s="24" t="s">
        <v>17</v>
      </c>
      <c r="C13" s="24">
        <f aca="true" t="shared" si="2" ref="C13:C55">E13+G13+I13+K13+M13</f>
        <v>411</v>
      </c>
      <c r="D13" s="24">
        <f>C13/C11*100</f>
        <v>43.03664921465968</v>
      </c>
      <c r="E13" s="25">
        <v>66</v>
      </c>
      <c r="F13" s="35">
        <f>E13/$E$11*100</f>
        <v>34.73684210526316</v>
      </c>
      <c r="G13" s="25">
        <v>77</v>
      </c>
      <c r="H13" s="35">
        <f>G13/$G$11*100</f>
        <v>39.285714285714285</v>
      </c>
      <c r="I13" s="6">
        <v>70</v>
      </c>
      <c r="J13" s="35">
        <f>I13/$I$11*100</f>
        <v>40.93567251461988</v>
      </c>
      <c r="K13" s="25">
        <v>110</v>
      </c>
      <c r="L13" s="35">
        <f>K13/$K$11*100</f>
        <v>54.45544554455446</v>
      </c>
      <c r="M13" s="25">
        <v>88</v>
      </c>
      <c r="N13" s="35">
        <f>M13/$M$11*100</f>
        <v>44.89795918367347</v>
      </c>
    </row>
    <row r="14" spans="1:14" ht="18.75">
      <c r="A14" s="24"/>
      <c r="B14" s="24" t="s">
        <v>18</v>
      </c>
      <c r="C14" s="24">
        <f t="shared" si="2"/>
        <v>24</v>
      </c>
      <c r="D14" s="24">
        <f>C14/C11*100</f>
        <v>2.513089005235602</v>
      </c>
      <c r="E14" s="25">
        <v>0</v>
      </c>
      <c r="F14" s="35">
        <f>E14/$E$11*100</f>
        <v>0</v>
      </c>
      <c r="G14" s="25">
        <v>4</v>
      </c>
      <c r="H14" s="35">
        <f>G14/$G$11*100</f>
        <v>2.0408163265306123</v>
      </c>
      <c r="I14" s="6">
        <v>0</v>
      </c>
      <c r="J14" s="35">
        <f>I14/$I$11*100</f>
        <v>0</v>
      </c>
      <c r="K14" s="25">
        <v>11</v>
      </c>
      <c r="L14" s="35">
        <f>K14/$K$11*100</f>
        <v>5.445544554455446</v>
      </c>
      <c r="M14" s="25">
        <v>9</v>
      </c>
      <c r="N14" s="35">
        <f>M14/$M$11*100</f>
        <v>4.591836734693878</v>
      </c>
    </row>
    <row r="15" spans="1:14" ht="18.75">
      <c r="A15" s="71" t="s">
        <v>24</v>
      </c>
      <c r="B15" s="72"/>
      <c r="C15" s="23">
        <f t="shared" si="2"/>
        <v>202</v>
      </c>
      <c r="D15" s="23"/>
      <c r="E15" s="23">
        <f>E16+E17+E18</f>
        <v>190</v>
      </c>
      <c r="F15" s="23"/>
      <c r="G15" s="23">
        <f>G16+G17+G18</f>
        <v>196</v>
      </c>
      <c r="H15" s="23"/>
      <c r="I15" s="23">
        <f>I16+I17+I18</f>
        <v>0</v>
      </c>
      <c r="J15" s="23"/>
      <c r="K15" s="23">
        <f>K16+K17+K18</f>
        <v>202</v>
      </c>
      <c r="L15" s="23"/>
      <c r="M15" s="23">
        <f>M16+M17+M18</f>
        <v>196</v>
      </c>
      <c r="N15" s="23"/>
    </row>
    <row r="16" spans="1:14" ht="18.75">
      <c r="A16" s="24"/>
      <c r="B16" s="24" t="s">
        <v>16</v>
      </c>
      <c r="C16" s="24">
        <f t="shared" si="2"/>
        <v>699</v>
      </c>
      <c r="D16" s="24">
        <f>C16/C15*100</f>
        <v>60.396039603960396</v>
      </c>
      <c r="E16" s="25">
        <v>150</v>
      </c>
      <c r="F16" s="35">
        <f>E16/$E$15*100</f>
        <v>78.94736842105263</v>
      </c>
      <c r="G16" s="25">
        <v>155</v>
      </c>
      <c r="H16" s="35">
        <f>G16/$G$15*100</f>
        <v>79.08163265306123</v>
      </c>
      <c r="I16" s="6">
        <v>132</v>
      </c>
      <c r="J16" s="35" t="e">
        <f>I16/$I$15*100</f>
        <v>#DIV/0!</v>
      </c>
      <c r="K16" s="25">
        <v>122</v>
      </c>
      <c r="L16" s="35">
        <f>K16/$K$15*100</f>
        <v>60.396039603960396</v>
      </c>
      <c r="M16" s="25">
        <v>140</v>
      </c>
      <c r="N16" s="35">
        <f>M16/$M$15*100</f>
        <v>71.42857142857143</v>
      </c>
    </row>
    <row r="17" spans="1:14" ht="18.75">
      <c r="A17" s="24"/>
      <c r="B17" s="24" t="s">
        <v>17</v>
      </c>
      <c r="C17" s="24">
        <f t="shared" si="2"/>
        <v>256</v>
      </c>
      <c r="D17" s="24">
        <f>C17/C15*100</f>
        <v>39.603960396039604</v>
      </c>
      <c r="E17" s="25">
        <v>40</v>
      </c>
      <c r="F17" s="35">
        <f>E17/$E$15*100</f>
        <v>21.052631578947366</v>
      </c>
      <c r="G17" s="25">
        <v>41</v>
      </c>
      <c r="H17" s="35">
        <f>G17/$G$15*100</f>
        <v>20.918367346938776</v>
      </c>
      <c r="I17" s="6">
        <v>39</v>
      </c>
      <c r="J17" s="35" t="e">
        <f>I17/$I$15*100</f>
        <v>#DIV/0!</v>
      </c>
      <c r="K17" s="25">
        <v>80</v>
      </c>
      <c r="L17" s="35">
        <f>K17/$K$15*100</f>
        <v>39.603960396039604</v>
      </c>
      <c r="M17" s="25">
        <v>56</v>
      </c>
      <c r="N17" s="35">
        <f>M17/$M$15*100</f>
        <v>28.57142857142857</v>
      </c>
    </row>
    <row r="18" spans="1:14" ht="18.75">
      <c r="A18" s="24"/>
      <c r="B18" s="24" t="s">
        <v>18</v>
      </c>
      <c r="C18" s="24">
        <f t="shared" si="2"/>
        <v>0</v>
      </c>
      <c r="D18" s="24">
        <f>C18/C15*100</f>
        <v>0</v>
      </c>
      <c r="E18" s="25">
        <v>0</v>
      </c>
      <c r="F18" s="35">
        <f>E18/$E$15*100</f>
        <v>0</v>
      </c>
      <c r="G18" s="25">
        <v>0</v>
      </c>
      <c r="H18" s="35">
        <f>G18/$G$15*100</f>
        <v>0</v>
      </c>
      <c r="I18" s="6">
        <f>#REF!+#REF!+#REF!+A18+C18+E18+G18</f>
        <v>0</v>
      </c>
      <c r="J18" s="35" t="e">
        <f>I18/$I$15*100</f>
        <v>#DIV/0!</v>
      </c>
      <c r="K18" s="25">
        <v>0</v>
      </c>
      <c r="L18" s="35">
        <f>K18/$K$15*100</f>
        <v>0</v>
      </c>
      <c r="M18" s="25">
        <v>0</v>
      </c>
      <c r="N18" s="35">
        <f>M18/$M$15*100</f>
        <v>0</v>
      </c>
    </row>
    <row r="19" spans="1:14" ht="18.75">
      <c r="A19" s="71" t="s">
        <v>36</v>
      </c>
      <c r="B19" s="72"/>
      <c r="C19" s="23">
        <f t="shared" si="2"/>
        <v>398</v>
      </c>
      <c r="D19" s="23"/>
      <c r="E19" s="23">
        <f>E20+E21+E22</f>
        <v>0</v>
      </c>
      <c r="F19" s="23"/>
      <c r="G19" s="23">
        <f>G20+G21+G22</f>
        <v>0</v>
      </c>
      <c r="H19" s="23"/>
      <c r="I19" s="23">
        <f>I20+I21+I22</f>
        <v>0</v>
      </c>
      <c r="J19" s="23"/>
      <c r="K19" s="23">
        <f>K20+K21+K22</f>
        <v>202</v>
      </c>
      <c r="L19" s="23"/>
      <c r="M19" s="23">
        <f>M20+M21+M22</f>
        <v>196</v>
      </c>
      <c r="N19" s="23"/>
    </row>
    <row r="20" spans="1:14" ht="18.75">
      <c r="A20" s="24"/>
      <c r="B20" s="24" t="s">
        <v>16</v>
      </c>
      <c r="C20" s="24">
        <f t="shared" si="2"/>
        <v>248</v>
      </c>
      <c r="D20" s="24">
        <f>C20/C19*100</f>
        <v>62.311557788944725</v>
      </c>
      <c r="E20" s="36"/>
      <c r="F20" s="35" t="e">
        <f>E20/$E$19*100</f>
        <v>#DIV/0!</v>
      </c>
      <c r="G20" s="36"/>
      <c r="H20" s="35" t="e">
        <f>G20/$G$19*100</f>
        <v>#DIV/0!</v>
      </c>
      <c r="I20" s="36"/>
      <c r="J20" s="35" t="e">
        <f>I20/$I$19*100</f>
        <v>#DIV/0!</v>
      </c>
      <c r="K20" s="25">
        <v>113</v>
      </c>
      <c r="L20" s="35">
        <f>K20/$K$19*100</f>
        <v>55.940594059405946</v>
      </c>
      <c r="M20" s="25">
        <v>135</v>
      </c>
      <c r="N20" s="35">
        <f>M20/$M$19*100</f>
        <v>68.87755102040816</v>
      </c>
    </row>
    <row r="21" spans="1:14" ht="18.75">
      <c r="A21" s="24"/>
      <c r="B21" s="24" t="s">
        <v>17</v>
      </c>
      <c r="C21" s="24">
        <f t="shared" si="2"/>
        <v>150</v>
      </c>
      <c r="D21" s="24">
        <f>C21/C19*100</f>
        <v>37.68844221105528</v>
      </c>
      <c r="E21" s="36"/>
      <c r="F21" s="35" t="e">
        <f>E21/$E$19*100</f>
        <v>#DIV/0!</v>
      </c>
      <c r="G21" s="36"/>
      <c r="H21" s="35" t="e">
        <f>G21/$G$19*100</f>
        <v>#DIV/0!</v>
      </c>
      <c r="I21" s="36"/>
      <c r="J21" s="35" t="e">
        <f>I21/$I$19*100</f>
        <v>#DIV/0!</v>
      </c>
      <c r="K21" s="25">
        <v>89</v>
      </c>
      <c r="L21" s="35">
        <f>K21/$K$19*100</f>
        <v>44.05940594059406</v>
      </c>
      <c r="M21" s="25">
        <v>61</v>
      </c>
      <c r="N21" s="35">
        <f>M21/$M$19*100</f>
        <v>31.122448979591837</v>
      </c>
    </row>
    <row r="22" spans="1:14" ht="18.75">
      <c r="A22" s="24"/>
      <c r="B22" s="24" t="s">
        <v>18</v>
      </c>
      <c r="C22" s="24">
        <f t="shared" si="2"/>
        <v>0</v>
      </c>
      <c r="D22" s="24">
        <f>C22/C19*100</f>
        <v>0</v>
      </c>
      <c r="E22" s="36"/>
      <c r="F22" s="35" t="e">
        <f>E22/$E$19*100</f>
        <v>#DIV/0!</v>
      </c>
      <c r="G22" s="36"/>
      <c r="H22" s="35" t="e">
        <f>G22/$G$19*100</f>
        <v>#DIV/0!</v>
      </c>
      <c r="I22" s="36"/>
      <c r="J22" s="35" t="e">
        <f>I22/$I$19*100</f>
        <v>#DIV/0!</v>
      </c>
      <c r="K22" s="25">
        <v>0</v>
      </c>
      <c r="L22" s="35">
        <f>K22/$K$19*100</f>
        <v>0</v>
      </c>
      <c r="M22" s="25">
        <v>0</v>
      </c>
      <c r="N22" s="35">
        <f>M22/$M$19*100</f>
        <v>0</v>
      </c>
    </row>
    <row r="23" spans="1:14" ht="18.75">
      <c r="A23" s="71" t="s">
        <v>25</v>
      </c>
      <c r="B23" s="72"/>
      <c r="C23" s="23">
        <f t="shared" si="2"/>
        <v>955</v>
      </c>
      <c r="D23" s="23"/>
      <c r="E23" s="23">
        <f>E24+E25+E26</f>
        <v>190</v>
      </c>
      <c r="F23" s="23"/>
      <c r="G23" s="23">
        <f>G24+G25+G26</f>
        <v>196</v>
      </c>
      <c r="H23" s="23"/>
      <c r="I23" s="23">
        <f>I24+I25+I26</f>
        <v>171</v>
      </c>
      <c r="J23" s="23"/>
      <c r="K23" s="23">
        <f>K24+K25+K26</f>
        <v>202</v>
      </c>
      <c r="L23" s="23"/>
      <c r="M23" s="23">
        <f>M24+M25+M26</f>
        <v>196</v>
      </c>
      <c r="N23" s="23"/>
    </row>
    <row r="24" spans="1:14" ht="18.75">
      <c r="A24" s="24"/>
      <c r="B24" s="24" t="s">
        <v>16</v>
      </c>
      <c r="C24" s="24">
        <f t="shared" si="2"/>
        <v>744</v>
      </c>
      <c r="D24" s="24">
        <f>C24/C23*100</f>
        <v>77.90575916230367</v>
      </c>
      <c r="E24" s="25">
        <v>143</v>
      </c>
      <c r="F24" s="35">
        <f>E24/$E$23*100</f>
        <v>75.26315789473685</v>
      </c>
      <c r="G24" s="25">
        <v>152</v>
      </c>
      <c r="H24" s="35">
        <f>G24/$G$23*100</f>
        <v>77.55102040816327</v>
      </c>
      <c r="I24" s="6">
        <v>135</v>
      </c>
      <c r="J24" s="35">
        <f>I24/$I$23*100</f>
        <v>78.94736842105263</v>
      </c>
      <c r="K24" s="25">
        <v>154</v>
      </c>
      <c r="L24" s="35">
        <f>K24/$K$23*100</f>
        <v>76.23762376237624</v>
      </c>
      <c r="M24" s="25">
        <v>160</v>
      </c>
      <c r="N24" s="35">
        <f>M24/$M$23*100</f>
        <v>81.63265306122449</v>
      </c>
    </row>
    <row r="25" spans="1:14" ht="18.75">
      <c r="A25" s="24"/>
      <c r="B25" s="24" t="s">
        <v>17</v>
      </c>
      <c r="C25" s="24">
        <f t="shared" si="2"/>
        <v>211</v>
      </c>
      <c r="D25" s="24">
        <f>C25/C23*100</f>
        <v>22.094240837696336</v>
      </c>
      <c r="E25" s="25">
        <v>47</v>
      </c>
      <c r="F25" s="35">
        <f>E25/$E$23*100</f>
        <v>24.736842105263158</v>
      </c>
      <c r="G25" s="25">
        <v>44</v>
      </c>
      <c r="H25" s="35">
        <f>G25/$G$23*100</f>
        <v>22.448979591836736</v>
      </c>
      <c r="I25" s="6">
        <v>36</v>
      </c>
      <c r="J25" s="35">
        <f>I25/$I$23*100</f>
        <v>21.052631578947366</v>
      </c>
      <c r="K25" s="25">
        <v>48</v>
      </c>
      <c r="L25" s="35">
        <f>K25/$K$23*100</f>
        <v>23.762376237623762</v>
      </c>
      <c r="M25" s="25">
        <v>36</v>
      </c>
      <c r="N25" s="35">
        <f>M25/$M$23*100</f>
        <v>18.367346938775512</v>
      </c>
    </row>
    <row r="26" spans="1:14" ht="18.75">
      <c r="A26" s="24"/>
      <c r="B26" s="24" t="s">
        <v>18</v>
      </c>
      <c r="C26" s="24">
        <f t="shared" si="2"/>
        <v>0</v>
      </c>
      <c r="D26" s="24">
        <f>C26/C23*100</f>
        <v>0</v>
      </c>
      <c r="E26" s="25">
        <v>0</v>
      </c>
      <c r="F26" s="35">
        <f>E26/$E$23*100</f>
        <v>0</v>
      </c>
      <c r="G26" s="25">
        <v>0</v>
      </c>
      <c r="H26" s="35">
        <f>G26/$G$23*100</f>
        <v>0</v>
      </c>
      <c r="I26" s="6">
        <v>0</v>
      </c>
      <c r="J26" s="35">
        <f>I26/$I$23*100</f>
        <v>0</v>
      </c>
      <c r="K26" s="25">
        <v>0</v>
      </c>
      <c r="L26" s="35">
        <f>K26/$K$23*100</f>
        <v>0</v>
      </c>
      <c r="M26" s="25">
        <v>0</v>
      </c>
      <c r="N26" s="35">
        <f>M26/$M$23*100</f>
        <v>0</v>
      </c>
    </row>
    <row r="27" spans="1:14" ht="18.75">
      <c r="A27" s="71" t="s">
        <v>27</v>
      </c>
      <c r="B27" s="72"/>
      <c r="C27" s="23">
        <f t="shared" si="2"/>
        <v>955</v>
      </c>
      <c r="D27" s="23"/>
      <c r="E27" s="23">
        <f>E28+E29+E30</f>
        <v>190</v>
      </c>
      <c r="F27" s="23"/>
      <c r="G27" s="23">
        <f>G28+G29+G30</f>
        <v>196</v>
      </c>
      <c r="H27" s="23"/>
      <c r="I27" s="23">
        <f>I28+I29+I30</f>
        <v>171</v>
      </c>
      <c r="J27" s="23"/>
      <c r="K27" s="23">
        <f>K28+K29+K30</f>
        <v>202</v>
      </c>
      <c r="L27" s="23"/>
      <c r="M27" s="23">
        <f>M28+M29+M30</f>
        <v>196</v>
      </c>
      <c r="N27" s="23"/>
    </row>
    <row r="28" spans="1:14" ht="18.75">
      <c r="A28" s="24"/>
      <c r="B28" s="24" t="s">
        <v>16</v>
      </c>
      <c r="C28" s="24">
        <f t="shared" si="2"/>
        <v>698</v>
      </c>
      <c r="D28" s="24">
        <f>C28/C27*100</f>
        <v>73.08900523560209</v>
      </c>
      <c r="E28" s="25">
        <v>141</v>
      </c>
      <c r="F28" s="35">
        <f>E28/$E$27*100</f>
        <v>74.21052631578947</v>
      </c>
      <c r="G28" s="25">
        <v>145</v>
      </c>
      <c r="H28" s="35">
        <f>G28/$G$27*100</f>
        <v>73.9795918367347</v>
      </c>
      <c r="I28" s="6">
        <v>119</v>
      </c>
      <c r="J28" s="35">
        <f>I28/$I$27*100</f>
        <v>69.5906432748538</v>
      </c>
      <c r="K28" s="25">
        <v>147</v>
      </c>
      <c r="L28" s="35">
        <f>K28/$K$27*100</f>
        <v>72.77227722772277</v>
      </c>
      <c r="M28" s="25">
        <v>146</v>
      </c>
      <c r="N28" s="35">
        <f>M28/$M$27*100</f>
        <v>74.48979591836735</v>
      </c>
    </row>
    <row r="29" spans="1:14" ht="18.75">
      <c r="A29" s="24"/>
      <c r="B29" s="24" t="s">
        <v>17</v>
      </c>
      <c r="C29" s="24">
        <f t="shared" si="2"/>
        <v>257</v>
      </c>
      <c r="D29" s="24">
        <f>C29/C27*100</f>
        <v>26.910994764397905</v>
      </c>
      <c r="E29" s="25">
        <v>49</v>
      </c>
      <c r="F29" s="35">
        <f>E29/$E$27*100</f>
        <v>25.789473684210527</v>
      </c>
      <c r="G29" s="25">
        <v>51</v>
      </c>
      <c r="H29" s="35">
        <f>G29/$G$27*100</f>
        <v>26.02040816326531</v>
      </c>
      <c r="I29" s="6">
        <v>52</v>
      </c>
      <c r="J29" s="35">
        <f>I29/$I$27*100</f>
        <v>30.409356725146196</v>
      </c>
      <c r="K29" s="25">
        <v>55</v>
      </c>
      <c r="L29" s="35">
        <f>K29/$K$27*100</f>
        <v>27.22772277227723</v>
      </c>
      <c r="M29" s="25">
        <v>50</v>
      </c>
      <c r="N29" s="35">
        <f>M29/$M$27*100</f>
        <v>25.510204081632654</v>
      </c>
    </row>
    <row r="30" spans="1:14" ht="18.75">
      <c r="A30" s="34"/>
      <c r="B30" s="34" t="s">
        <v>18</v>
      </c>
      <c r="C30" s="24">
        <f t="shared" si="2"/>
        <v>0</v>
      </c>
      <c r="D30" s="24">
        <f>C30/C27*100</f>
        <v>0</v>
      </c>
      <c r="E30" s="25">
        <v>0</v>
      </c>
      <c r="F30" s="35">
        <f>E30/$E$27*100</f>
        <v>0</v>
      </c>
      <c r="G30" s="25">
        <v>0</v>
      </c>
      <c r="H30" s="35">
        <f>G30/$G$27*100</f>
        <v>0</v>
      </c>
      <c r="I30" s="6">
        <v>0</v>
      </c>
      <c r="J30" s="35">
        <f>I30/$I$27*100</f>
        <v>0</v>
      </c>
      <c r="K30" s="25">
        <v>0</v>
      </c>
      <c r="L30" s="35">
        <f>K30/$K$27*100</f>
        <v>0</v>
      </c>
      <c r="M30" s="25">
        <v>0</v>
      </c>
      <c r="N30" s="35">
        <f>M30/$M$27*100</f>
        <v>0</v>
      </c>
    </row>
    <row r="31" spans="1:14" ht="18.75">
      <c r="A31" s="71" t="s">
        <v>26</v>
      </c>
      <c r="B31" s="72"/>
      <c r="C31" s="23">
        <f>E31+G31+I31+K31+M31</f>
        <v>569</v>
      </c>
      <c r="D31" s="23"/>
      <c r="E31" s="23">
        <f>E32+E33+E34</f>
        <v>0</v>
      </c>
      <c r="F31" s="23"/>
      <c r="G31" s="23">
        <f>G32+G33+G34</f>
        <v>0</v>
      </c>
      <c r="H31" s="23"/>
      <c r="I31" s="23">
        <f>I32+I33+I34</f>
        <v>171</v>
      </c>
      <c r="J31" s="23"/>
      <c r="K31" s="23">
        <f>K32+K33+K34</f>
        <v>202</v>
      </c>
      <c r="L31" s="23"/>
      <c r="M31" s="23">
        <v>196</v>
      </c>
      <c r="N31" s="23"/>
    </row>
    <row r="32" spans="1:14" ht="18.75">
      <c r="A32" s="24"/>
      <c r="B32" s="24" t="s">
        <v>16</v>
      </c>
      <c r="C32" s="24" t="e">
        <f>E32+G32+I32+K32+#REF!</f>
        <v>#REF!</v>
      </c>
      <c r="D32" s="24" t="e">
        <f>C32/C31*100</f>
        <v>#REF!</v>
      </c>
      <c r="E32" s="36"/>
      <c r="F32" s="35" t="e">
        <f>E32/$E$31*100</f>
        <v>#DIV/0!</v>
      </c>
      <c r="G32" s="36"/>
      <c r="H32" s="35"/>
      <c r="I32" s="25">
        <v>140</v>
      </c>
      <c r="J32" s="35"/>
      <c r="K32" s="36">
        <v>144</v>
      </c>
      <c r="L32" s="35">
        <f>K32/$K$31*100</f>
        <v>71.28712871287128</v>
      </c>
      <c r="M32" s="25">
        <v>159</v>
      </c>
      <c r="N32" s="35" t="e">
        <f>#REF!/$M$31*100</f>
        <v>#REF!</v>
      </c>
    </row>
    <row r="33" spans="1:14" ht="18.75">
      <c r="A33" s="24"/>
      <c r="B33" s="24" t="s">
        <v>17</v>
      </c>
      <c r="C33" s="24" t="e">
        <f>E33+G33+I33+K33+#REF!</f>
        <v>#REF!</v>
      </c>
      <c r="D33" s="24" t="e">
        <f>C33/C31*100</f>
        <v>#REF!</v>
      </c>
      <c r="E33" s="36"/>
      <c r="F33" s="35" t="e">
        <f>E33/$E$31*100</f>
        <v>#DIV/0!</v>
      </c>
      <c r="G33" s="36"/>
      <c r="H33" s="35"/>
      <c r="I33" s="25">
        <v>31</v>
      </c>
      <c r="J33" s="35"/>
      <c r="K33" s="36">
        <v>58</v>
      </c>
      <c r="L33" s="35">
        <f>K33/$K$31*100</f>
        <v>28.71287128712871</v>
      </c>
      <c r="M33" s="25">
        <v>37</v>
      </c>
      <c r="N33" s="35" t="e">
        <f>#REF!/$M$31*100</f>
        <v>#REF!</v>
      </c>
    </row>
    <row r="34" spans="1:14" ht="18.75">
      <c r="A34" s="24"/>
      <c r="B34" s="24" t="s">
        <v>18</v>
      </c>
      <c r="C34" s="24" t="e">
        <f>E34+G34+I34+K34+#REF!</f>
        <v>#REF!</v>
      </c>
      <c r="D34" s="24" t="e">
        <f>C34/C31*100</f>
        <v>#REF!</v>
      </c>
      <c r="E34" s="36"/>
      <c r="F34" s="35" t="e">
        <f>E34/$E$31*100</f>
        <v>#DIV/0!</v>
      </c>
      <c r="G34" s="36"/>
      <c r="H34" s="35"/>
      <c r="I34" s="25">
        <v>0</v>
      </c>
      <c r="J34" s="35"/>
      <c r="K34" s="36">
        <v>0</v>
      </c>
      <c r="L34" s="35">
        <f>K34/$K$31*100</f>
        <v>0</v>
      </c>
      <c r="M34" s="25">
        <v>0</v>
      </c>
      <c r="N34" s="35" t="e">
        <f>#REF!/$M$31*100</f>
        <v>#REF!</v>
      </c>
    </row>
    <row r="35" spans="1:14" ht="18.75">
      <c r="A35" s="71" t="s">
        <v>28</v>
      </c>
      <c r="B35" s="72"/>
      <c r="C35" s="23">
        <f>E35+G35+I35+K35+M35</f>
        <v>955</v>
      </c>
      <c r="D35" s="23"/>
      <c r="E35" s="23">
        <f>E36+E37+E38</f>
        <v>190</v>
      </c>
      <c r="F35" s="23"/>
      <c r="G35" s="23">
        <f>G36+G37+G38</f>
        <v>196</v>
      </c>
      <c r="H35" s="23"/>
      <c r="I35" s="23">
        <f>I36+I37+I38</f>
        <v>171</v>
      </c>
      <c r="J35" s="23"/>
      <c r="K35" s="23">
        <f>K36+K37+K38</f>
        <v>202</v>
      </c>
      <c r="L35" s="23"/>
      <c r="M35" s="23">
        <f>M32+M33+M34</f>
        <v>196</v>
      </c>
      <c r="N35" s="23"/>
    </row>
    <row r="36" spans="1:14" ht="18.75">
      <c r="A36" s="24"/>
      <c r="B36" s="24" t="s">
        <v>16</v>
      </c>
      <c r="C36" s="24">
        <f>E36+G36+I36+K36+M32</f>
        <v>699</v>
      </c>
      <c r="D36" s="24">
        <f>C36/C35*100</f>
        <v>73.19371727748691</v>
      </c>
      <c r="E36" s="25">
        <v>144</v>
      </c>
      <c r="F36" s="35">
        <f>E36/$E$35*100</f>
        <v>75.78947368421053</v>
      </c>
      <c r="G36" s="25">
        <v>139</v>
      </c>
      <c r="H36" s="35">
        <f>G36/$G$35*100</f>
        <v>70.91836734693877</v>
      </c>
      <c r="I36" s="6">
        <v>113</v>
      </c>
      <c r="J36" s="35">
        <f>I36/$I$35*100</f>
        <v>66.08187134502924</v>
      </c>
      <c r="K36" s="25">
        <v>144</v>
      </c>
      <c r="L36" s="35">
        <f>K36/$K$35*100</f>
        <v>71.28712871287128</v>
      </c>
      <c r="M36" s="91">
        <v>150</v>
      </c>
      <c r="N36" s="35">
        <f>M32/$M$35*100</f>
        <v>81.12244897959184</v>
      </c>
    </row>
    <row r="37" spans="1:14" ht="18.75">
      <c r="A37" s="24"/>
      <c r="B37" s="24" t="s">
        <v>17</v>
      </c>
      <c r="C37" s="24">
        <f>E37+G37+I37+K37+M33</f>
        <v>256</v>
      </c>
      <c r="D37" s="24">
        <f>C37/C35*100</f>
        <v>26.806282722513092</v>
      </c>
      <c r="E37" s="25">
        <v>46</v>
      </c>
      <c r="F37" s="35">
        <f>E37/$E$35*100</f>
        <v>24.210526315789473</v>
      </c>
      <c r="G37" s="25">
        <v>57</v>
      </c>
      <c r="H37" s="35">
        <f>G37/$G$35*100</f>
        <v>29.081632653061224</v>
      </c>
      <c r="I37" s="6">
        <v>58</v>
      </c>
      <c r="J37" s="35">
        <f>I37/$I$35*100</f>
        <v>33.91812865497076</v>
      </c>
      <c r="K37" s="25">
        <v>58</v>
      </c>
      <c r="L37" s="35">
        <f>K37/$K$35*100</f>
        <v>28.71287128712871</v>
      </c>
      <c r="M37" s="91">
        <v>46</v>
      </c>
      <c r="N37" s="35">
        <f>M33/$M$35*100</f>
        <v>18.877551020408163</v>
      </c>
    </row>
    <row r="38" spans="1:14" ht="18.75">
      <c r="A38" s="24"/>
      <c r="B38" s="24" t="s">
        <v>18</v>
      </c>
      <c r="C38" s="24">
        <f>E38+G38+I38+K38+M34</f>
        <v>0</v>
      </c>
      <c r="D38" s="24">
        <f>C38/C35*100</f>
        <v>0</v>
      </c>
      <c r="E38" s="25">
        <v>0</v>
      </c>
      <c r="F38" s="35">
        <f>E38/$E$35*100</f>
        <v>0</v>
      </c>
      <c r="G38" s="25">
        <v>0</v>
      </c>
      <c r="H38" s="35">
        <f>G38/$G$35*100</f>
        <v>0</v>
      </c>
      <c r="I38" s="6">
        <v>0</v>
      </c>
      <c r="J38" s="35">
        <f>I38/$I$35*100</f>
        <v>0</v>
      </c>
      <c r="K38" s="25">
        <v>0</v>
      </c>
      <c r="L38" s="35">
        <f>K38/$K$35*100</f>
        <v>0</v>
      </c>
      <c r="M38" s="90">
        <v>0</v>
      </c>
      <c r="N38" s="35">
        <f>M34/$M$35*100</f>
        <v>0</v>
      </c>
    </row>
    <row r="39" spans="1:14" ht="18.75">
      <c r="A39" s="71" t="s">
        <v>29</v>
      </c>
      <c r="B39" s="72"/>
      <c r="C39" s="23">
        <f t="shared" si="2"/>
        <v>202</v>
      </c>
      <c r="D39" s="23"/>
      <c r="E39" s="23">
        <f>E40+E41+E42</f>
        <v>190</v>
      </c>
      <c r="F39" s="23"/>
      <c r="G39" s="23">
        <f>G40+G41+G42</f>
        <v>196</v>
      </c>
      <c r="H39" s="23"/>
      <c r="I39" s="49">
        <f>I40+I41+I42</f>
        <v>171</v>
      </c>
      <c r="J39" s="23"/>
      <c r="K39" s="23">
        <f>K40+K41+K42</f>
        <v>202</v>
      </c>
      <c r="L39" s="23"/>
      <c r="M39" s="23">
        <f>M40+M41+M42</f>
        <v>196</v>
      </c>
      <c r="N39" s="23"/>
    </row>
    <row r="40" spans="1:14" ht="18.75">
      <c r="A40" s="24"/>
      <c r="B40" s="24" t="s">
        <v>16</v>
      </c>
      <c r="C40" s="24">
        <f t="shared" si="2"/>
        <v>803</v>
      </c>
      <c r="D40" s="24">
        <f>C40/C39*100</f>
        <v>84.65346534653465</v>
      </c>
      <c r="E40" s="25">
        <v>155</v>
      </c>
      <c r="F40" s="35">
        <f>E40/$E$39*100</f>
        <v>81.57894736842105</v>
      </c>
      <c r="G40" s="25">
        <v>173</v>
      </c>
      <c r="H40" s="35">
        <f>G40/$G$39*100</f>
        <v>88.26530612244898</v>
      </c>
      <c r="I40" s="6">
        <v>125</v>
      </c>
      <c r="J40" s="35" t="e">
        <f>I40/$I$39*100</f>
        <v>#DIV/0!</v>
      </c>
      <c r="K40" s="25">
        <v>171</v>
      </c>
      <c r="L40" s="35">
        <f>K40/$K$39*100</f>
        <v>84.65346534653465</v>
      </c>
      <c r="M40" s="25">
        <v>179</v>
      </c>
      <c r="N40" s="35">
        <f>M40/$M$39*100</f>
        <v>91.3265306122449</v>
      </c>
    </row>
    <row r="41" spans="1:14" ht="18.75">
      <c r="A41" s="24"/>
      <c r="B41" s="24" t="s">
        <v>17</v>
      </c>
      <c r="C41" s="24">
        <f t="shared" si="2"/>
        <v>152</v>
      </c>
      <c r="D41" s="24">
        <f>C41/C39*100</f>
        <v>15.346534653465346</v>
      </c>
      <c r="E41" s="25">
        <v>35</v>
      </c>
      <c r="F41" s="35">
        <f>E41/$E$39*100</f>
        <v>18.421052631578945</v>
      </c>
      <c r="G41" s="25">
        <v>23</v>
      </c>
      <c r="H41" s="35">
        <f>G41/$G$39*100</f>
        <v>11.73469387755102</v>
      </c>
      <c r="I41" s="6">
        <v>46</v>
      </c>
      <c r="J41" s="35" t="e">
        <f>I41/$I$39*100</f>
        <v>#DIV/0!</v>
      </c>
      <c r="K41" s="25">
        <v>31</v>
      </c>
      <c r="L41" s="35">
        <f>K41/$K$39*100</f>
        <v>15.346534653465346</v>
      </c>
      <c r="M41" s="25">
        <v>17</v>
      </c>
      <c r="N41" s="35">
        <f>M41/$M$39*100</f>
        <v>8.673469387755102</v>
      </c>
    </row>
    <row r="42" spans="1:14" ht="18.75">
      <c r="A42" s="24"/>
      <c r="B42" s="24" t="s">
        <v>18</v>
      </c>
      <c r="C42" s="24">
        <f t="shared" si="2"/>
        <v>0</v>
      </c>
      <c r="D42" s="24">
        <f>C42/C39*100</f>
        <v>0</v>
      </c>
      <c r="E42" s="25">
        <v>0</v>
      </c>
      <c r="F42" s="35">
        <f>E42/$E$39*100</f>
        <v>0</v>
      </c>
      <c r="G42" s="25">
        <v>0</v>
      </c>
      <c r="H42" s="35">
        <f>G42/$G$39*100</f>
        <v>0</v>
      </c>
      <c r="I42" s="6">
        <f>#REF!+#REF!+#REF!+A42+C42+E42+G42</f>
        <v>0</v>
      </c>
      <c r="J42" s="35" t="e">
        <f>I42/$I$39*100</f>
        <v>#DIV/0!</v>
      </c>
      <c r="K42" s="25">
        <v>0</v>
      </c>
      <c r="L42" s="35">
        <f>K42/$K$39*100</f>
        <v>0</v>
      </c>
      <c r="M42" s="25">
        <v>0</v>
      </c>
      <c r="N42" s="35">
        <f>M42/$M$39*100</f>
        <v>0</v>
      </c>
    </row>
    <row r="43" spans="1:14" ht="18.75">
      <c r="A43" s="71" t="s">
        <v>30</v>
      </c>
      <c r="B43" s="72"/>
      <c r="C43" s="23">
        <f t="shared" si="2"/>
        <v>955</v>
      </c>
      <c r="D43" s="23"/>
      <c r="E43" s="23">
        <f>E44+E45+E46</f>
        <v>190</v>
      </c>
      <c r="F43" s="23"/>
      <c r="G43" s="23">
        <f>G44+G45+G46</f>
        <v>196</v>
      </c>
      <c r="H43" s="23"/>
      <c r="I43" s="23">
        <f>I44+I45+I46</f>
        <v>171</v>
      </c>
      <c r="J43" s="23"/>
      <c r="K43" s="23">
        <f>K44+K45+K46</f>
        <v>202</v>
      </c>
      <c r="L43" s="23"/>
      <c r="M43" s="23">
        <f>M44+M45+M46</f>
        <v>196</v>
      </c>
      <c r="N43" s="23"/>
    </row>
    <row r="44" spans="1:14" ht="18.75">
      <c r="A44" s="24"/>
      <c r="B44" s="24" t="s">
        <v>16</v>
      </c>
      <c r="C44" s="24">
        <f t="shared" si="2"/>
        <v>517</v>
      </c>
      <c r="D44" s="24">
        <f>C44/C43*100</f>
        <v>54.13612565445026</v>
      </c>
      <c r="E44" s="37">
        <v>109</v>
      </c>
      <c r="F44" s="35">
        <f>E44/$E$43*100</f>
        <v>57.36842105263158</v>
      </c>
      <c r="G44" s="37">
        <v>118</v>
      </c>
      <c r="H44" s="35">
        <f>G44/$G$43*100</f>
        <v>60.204081632653065</v>
      </c>
      <c r="I44" s="6">
        <v>79</v>
      </c>
      <c r="J44" s="35">
        <f>I44/$I$43*100</f>
        <v>46.198830409356724</v>
      </c>
      <c r="K44" s="25">
        <v>112</v>
      </c>
      <c r="L44" s="35">
        <f>K44/$K$43*100</f>
        <v>55.44554455445545</v>
      </c>
      <c r="M44" s="25">
        <v>99</v>
      </c>
      <c r="N44" s="35">
        <f>M44/$M$43*100</f>
        <v>50.51020408163265</v>
      </c>
    </row>
    <row r="45" spans="1:14" ht="18.75">
      <c r="A45" s="24"/>
      <c r="B45" s="24" t="s">
        <v>17</v>
      </c>
      <c r="C45" s="24">
        <f t="shared" si="2"/>
        <v>438</v>
      </c>
      <c r="D45" s="24">
        <f>C45/C43*100</f>
        <v>45.86387434554974</v>
      </c>
      <c r="E45" s="37">
        <v>81</v>
      </c>
      <c r="F45" s="35">
        <f>E45/$E$43*100</f>
        <v>42.63157894736842</v>
      </c>
      <c r="G45" s="37">
        <v>78</v>
      </c>
      <c r="H45" s="35">
        <f>G45/$G$43*100</f>
        <v>39.795918367346935</v>
      </c>
      <c r="I45" s="6">
        <v>92</v>
      </c>
      <c r="J45" s="35">
        <f>I45/$I$43*100</f>
        <v>53.80116959064327</v>
      </c>
      <c r="K45" s="25">
        <v>90</v>
      </c>
      <c r="L45" s="35">
        <f>K45/$K$43*100</f>
        <v>44.554455445544555</v>
      </c>
      <c r="M45" s="25">
        <v>97</v>
      </c>
      <c r="N45" s="35">
        <f>M45/$M$43*100</f>
        <v>49.48979591836735</v>
      </c>
    </row>
    <row r="46" spans="1:14" ht="18.75">
      <c r="A46" s="24"/>
      <c r="B46" s="24" t="s">
        <v>18</v>
      </c>
      <c r="C46" s="24">
        <f t="shared" si="2"/>
        <v>0</v>
      </c>
      <c r="D46" s="24">
        <f>C46/C43*100</f>
        <v>0</v>
      </c>
      <c r="E46" s="37">
        <v>0</v>
      </c>
      <c r="F46" s="35">
        <f>E46/$E$43*100</f>
        <v>0</v>
      </c>
      <c r="G46" s="37">
        <v>0</v>
      </c>
      <c r="H46" s="35">
        <f>G46/$G$43*100</f>
        <v>0</v>
      </c>
      <c r="I46" s="6">
        <v>0</v>
      </c>
      <c r="J46" s="35">
        <f>I46/$I$43*100</f>
        <v>0</v>
      </c>
      <c r="K46" s="25">
        <v>0</v>
      </c>
      <c r="L46" s="35">
        <f>K46/$K$43*100</f>
        <v>0</v>
      </c>
      <c r="M46" s="25">
        <v>0</v>
      </c>
      <c r="N46" s="35">
        <f>M46/$M$43*100</f>
        <v>0</v>
      </c>
    </row>
    <row r="47" spans="1:14" ht="18.75">
      <c r="A47" s="71" t="s">
        <v>31</v>
      </c>
      <c r="B47" s="72"/>
      <c r="C47" s="23">
        <f t="shared" si="2"/>
        <v>569</v>
      </c>
      <c r="D47" s="23"/>
      <c r="E47" s="23">
        <f>E48+E49+E50</f>
        <v>0</v>
      </c>
      <c r="F47" s="23"/>
      <c r="G47" s="23">
        <f>G48+G49+G50</f>
        <v>0</v>
      </c>
      <c r="H47" s="23"/>
      <c r="I47" s="49">
        <f>I48+I49+I50</f>
        <v>171</v>
      </c>
      <c r="J47" s="23"/>
      <c r="K47" s="23">
        <f>K48+K49+K50</f>
        <v>202</v>
      </c>
      <c r="L47" s="23"/>
      <c r="M47" s="23">
        <f>M48+M49+M50</f>
        <v>196</v>
      </c>
      <c r="N47" s="23"/>
    </row>
    <row r="48" spans="1:14" ht="18.75">
      <c r="A48" s="24"/>
      <c r="B48" s="24" t="s">
        <v>16</v>
      </c>
      <c r="C48" s="24">
        <f t="shared" si="2"/>
        <v>303</v>
      </c>
      <c r="D48" s="24">
        <f>C48/C47*100</f>
        <v>53.25131810193322</v>
      </c>
      <c r="E48" s="36"/>
      <c r="F48" s="35" t="e">
        <f>E48/$E$47*100</f>
        <v>#DIV/0!</v>
      </c>
      <c r="G48" s="36"/>
      <c r="H48" s="35" t="e">
        <f>G48/$G$47*100</f>
        <v>#DIV/0!</v>
      </c>
      <c r="I48" s="6">
        <v>99</v>
      </c>
      <c r="J48" s="35">
        <f>I48/$I$47*100</f>
        <v>57.89473684210527</v>
      </c>
      <c r="K48" s="25">
        <v>102</v>
      </c>
      <c r="L48" s="35">
        <f>K48/$K$47*100</f>
        <v>50.495049504950494</v>
      </c>
      <c r="M48" s="25">
        <v>102</v>
      </c>
      <c r="N48" s="35">
        <f>M48/$M$47*100</f>
        <v>52.04081632653062</v>
      </c>
    </row>
    <row r="49" spans="1:14" ht="18.75">
      <c r="A49" s="24"/>
      <c r="B49" s="24" t="s">
        <v>17</v>
      </c>
      <c r="C49" s="24">
        <f t="shared" si="2"/>
        <v>266</v>
      </c>
      <c r="D49" s="24">
        <f>C49/C47*100</f>
        <v>46.748681898066785</v>
      </c>
      <c r="E49" s="36"/>
      <c r="F49" s="35" t="e">
        <f>E49/$E$47*100</f>
        <v>#DIV/0!</v>
      </c>
      <c r="G49" s="36"/>
      <c r="H49" s="35" t="e">
        <f>G49/$G$47*100</f>
        <v>#DIV/0!</v>
      </c>
      <c r="I49" s="6">
        <v>72</v>
      </c>
      <c r="J49" s="35">
        <f>I49/$I$47*100</f>
        <v>42.10526315789473</v>
      </c>
      <c r="K49" s="25">
        <v>100</v>
      </c>
      <c r="L49" s="35">
        <f>K49/$K$47*100</f>
        <v>49.504950495049506</v>
      </c>
      <c r="M49" s="25">
        <v>94</v>
      </c>
      <c r="N49" s="35">
        <f>M49/$M$47*100</f>
        <v>47.95918367346938</v>
      </c>
    </row>
    <row r="50" spans="1:14" ht="18.75">
      <c r="A50" s="24"/>
      <c r="B50" s="24" t="s">
        <v>18</v>
      </c>
      <c r="C50" s="24">
        <f t="shared" si="2"/>
        <v>0</v>
      </c>
      <c r="D50" s="24">
        <f>C50/C47*100</f>
        <v>0</v>
      </c>
      <c r="E50" s="36"/>
      <c r="F50" s="35" t="e">
        <f>E50/$E$47*100</f>
        <v>#DIV/0!</v>
      </c>
      <c r="G50" s="36"/>
      <c r="H50" s="35" t="e">
        <f>G50/$G$47*100</f>
        <v>#DIV/0!</v>
      </c>
      <c r="I50" s="6">
        <v>0</v>
      </c>
      <c r="J50" s="35">
        <f>I50/$I$47*100</f>
        <v>0</v>
      </c>
      <c r="K50" s="25">
        <v>0</v>
      </c>
      <c r="L50" s="35">
        <f>K50/$K$47*100</f>
        <v>0</v>
      </c>
      <c r="M50" s="25">
        <v>0</v>
      </c>
      <c r="N50" s="35">
        <f>M50/$M$47*100</f>
        <v>0</v>
      </c>
    </row>
    <row r="51" spans="1:14" ht="18.75">
      <c r="A51" s="71" t="s">
        <v>53</v>
      </c>
      <c r="B51" s="72"/>
      <c r="C51" s="23">
        <f>E51+G51+I51+K51+M51</f>
        <v>386</v>
      </c>
      <c r="D51" s="23"/>
      <c r="E51" s="23">
        <f>E52+E53+E54</f>
        <v>190</v>
      </c>
      <c r="F51" s="23"/>
      <c r="G51" s="23">
        <f>G52+G53+G54</f>
        <v>196</v>
      </c>
      <c r="H51" s="23"/>
      <c r="I51" s="23">
        <f>I52+I53+I54</f>
        <v>0</v>
      </c>
      <c r="J51" s="23"/>
      <c r="K51" s="23">
        <f>K52+K53+K54</f>
        <v>0</v>
      </c>
      <c r="L51" s="23"/>
      <c r="M51" s="23">
        <f>M52+M53+M54</f>
        <v>0</v>
      </c>
      <c r="N51" s="23"/>
    </row>
    <row r="52" spans="1:14" ht="18.75">
      <c r="A52" s="24"/>
      <c r="B52" s="24" t="s">
        <v>16</v>
      </c>
      <c r="C52" s="24">
        <f>E52+G52+I52+K52+M52</f>
        <v>297</v>
      </c>
      <c r="D52" s="24">
        <f>C52/C51*100</f>
        <v>76.94300518134715</v>
      </c>
      <c r="E52" s="37">
        <v>146</v>
      </c>
      <c r="F52" s="35">
        <f>E52/$E$51*100</f>
        <v>76.84210526315789</v>
      </c>
      <c r="G52" s="48">
        <v>151</v>
      </c>
      <c r="H52" s="35">
        <f>G52/$G$51*100</f>
        <v>77.04081632653062</v>
      </c>
      <c r="I52" s="36"/>
      <c r="J52" s="35">
        <f>I52/$I$47*100</f>
        <v>0</v>
      </c>
      <c r="K52" s="36"/>
      <c r="L52" s="35">
        <f>K52/$K$47*100</f>
        <v>0</v>
      </c>
      <c r="M52" s="36"/>
      <c r="N52" s="35">
        <f>M52/$M$47*100</f>
        <v>0</v>
      </c>
    </row>
    <row r="53" spans="1:14" ht="18.75">
      <c r="A53" s="24"/>
      <c r="B53" s="24" t="s">
        <v>17</v>
      </c>
      <c r="C53" s="24">
        <f>E53+G53+I53+K53+M53</f>
        <v>89</v>
      </c>
      <c r="D53" s="24">
        <f>C53/C51*100</f>
        <v>23.05699481865285</v>
      </c>
      <c r="E53" s="37">
        <v>44</v>
      </c>
      <c r="F53" s="35">
        <f>E53/$E$51*100</f>
        <v>23.157894736842106</v>
      </c>
      <c r="G53" s="48">
        <v>45</v>
      </c>
      <c r="H53" s="35">
        <f>G53/$G$51*100</f>
        <v>22.95918367346939</v>
      </c>
      <c r="I53" s="36"/>
      <c r="J53" s="35">
        <f>I53/$I$47*100</f>
        <v>0</v>
      </c>
      <c r="K53" s="36"/>
      <c r="L53" s="35">
        <f>K53/$K$47*100</f>
        <v>0</v>
      </c>
      <c r="M53" s="36"/>
      <c r="N53" s="35">
        <f>M53/$M$47*100</f>
        <v>0</v>
      </c>
    </row>
    <row r="54" spans="1:14" ht="18.75">
      <c r="A54" s="24"/>
      <c r="B54" s="24" t="s">
        <v>18</v>
      </c>
      <c r="C54" s="24">
        <f>E54+G54+I54+K54+M54</f>
        <v>0</v>
      </c>
      <c r="D54" s="24">
        <f>C54/C51*100</f>
        <v>0</v>
      </c>
      <c r="E54" s="37">
        <v>0</v>
      </c>
      <c r="F54" s="35">
        <f>E54/$E$51*100</f>
        <v>0</v>
      </c>
      <c r="G54" s="48">
        <v>0</v>
      </c>
      <c r="H54" s="35">
        <f>G54/$G$51*100</f>
        <v>0</v>
      </c>
      <c r="I54" s="36"/>
      <c r="J54" s="35">
        <f>I54/$I$47*100</f>
        <v>0</v>
      </c>
      <c r="K54" s="36"/>
      <c r="L54" s="35">
        <f>K54/$K$47*100</f>
        <v>0</v>
      </c>
      <c r="M54" s="36"/>
      <c r="N54" s="35">
        <f>M54/$M$47*100</f>
        <v>0</v>
      </c>
    </row>
    <row r="55" spans="1:14" ht="18.75">
      <c r="A55" s="66" t="s">
        <v>41</v>
      </c>
      <c r="B55" s="67"/>
      <c r="C55" s="23">
        <f t="shared" si="2"/>
        <v>569</v>
      </c>
      <c r="D55" s="23"/>
      <c r="E55" s="23">
        <f>E56+E57+E58</f>
        <v>0</v>
      </c>
      <c r="F55" s="23"/>
      <c r="G55" s="23">
        <f>G56+G57+G58</f>
        <v>0</v>
      </c>
      <c r="H55" s="23"/>
      <c r="I55" s="23">
        <f>I56+I57+I58</f>
        <v>171</v>
      </c>
      <c r="J55" s="23"/>
      <c r="K55" s="23">
        <f>K56+K57+K58</f>
        <v>202</v>
      </c>
      <c r="L55" s="23"/>
      <c r="M55" s="23">
        <f>M56+M57+M58</f>
        <v>196</v>
      </c>
      <c r="N55" s="23"/>
    </row>
    <row r="56" spans="1:14" ht="18.75">
      <c r="A56" s="24"/>
      <c r="B56" s="24" t="s">
        <v>32</v>
      </c>
      <c r="C56" s="24">
        <f>E56+G56+I56+K56+M56</f>
        <v>473</v>
      </c>
      <c r="D56" s="24">
        <f>C56/C55*100</f>
        <v>83.12829525483303</v>
      </c>
      <c r="E56" s="36"/>
      <c r="F56" s="35" t="e">
        <f>E56/$E$55*100</f>
        <v>#DIV/0!</v>
      </c>
      <c r="G56" s="36"/>
      <c r="H56" s="35" t="e">
        <f>G56/$G$55*100</f>
        <v>#DIV/0!</v>
      </c>
      <c r="I56" s="25">
        <v>126</v>
      </c>
      <c r="J56" s="35">
        <f>I56/$I$55*100</f>
        <v>73.68421052631578</v>
      </c>
      <c r="K56" s="25">
        <v>170</v>
      </c>
      <c r="L56" s="35">
        <f>K56/$K$55*100</f>
        <v>84.15841584158416</v>
      </c>
      <c r="M56" s="25">
        <v>177</v>
      </c>
      <c r="N56" s="35">
        <f>M56/$M$55*100</f>
        <v>90.3061224489796</v>
      </c>
    </row>
    <row r="57" spans="1:14" ht="18.75">
      <c r="A57" s="24"/>
      <c r="B57" s="24" t="s">
        <v>33</v>
      </c>
      <c r="C57" s="24">
        <f>E57+G57+I57+K57+M57</f>
        <v>96</v>
      </c>
      <c r="D57" s="24">
        <f>C57/C55*100</f>
        <v>16.87170474516696</v>
      </c>
      <c r="E57" s="36"/>
      <c r="F57" s="35" t="e">
        <f>E57/$E$55*100</f>
        <v>#DIV/0!</v>
      </c>
      <c r="G57" s="36"/>
      <c r="H57" s="35" t="e">
        <f>G57/$G$55*100</f>
        <v>#DIV/0!</v>
      </c>
      <c r="I57" s="25">
        <v>45</v>
      </c>
      <c r="J57" s="35">
        <f>I57/$I$55*100</f>
        <v>26.31578947368421</v>
      </c>
      <c r="K57" s="25">
        <v>32</v>
      </c>
      <c r="L57" s="35">
        <f>K57/$K$55*100</f>
        <v>15.841584158415841</v>
      </c>
      <c r="M57" s="25">
        <v>19</v>
      </c>
      <c r="N57" s="35">
        <f>M57/$M$55*100</f>
        <v>9.693877551020408</v>
      </c>
    </row>
    <row r="58" spans="1:14" ht="18.75">
      <c r="A58" s="24"/>
      <c r="B58" s="24" t="s">
        <v>34</v>
      </c>
      <c r="C58" s="24">
        <f>E58+G58+I58+K58+M58</f>
        <v>0</v>
      </c>
      <c r="D58" s="24">
        <f>C58/C55*100</f>
        <v>0</v>
      </c>
      <c r="E58" s="36"/>
      <c r="F58" s="35" t="e">
        <f>E58/$E$55*100</f>
        <v>#DIV/0!</v>
      </c>
      <c r="G58" s="36"/>
      <c r="H58" s="35" t="e">
        <f>G58/$G$55*100</f>
        <v>#DIV/0!</v>
      </c>
      <c r="I58" s="25">
        <v>0</v>
      </c>
      <c r="J58" s="35">
        <f>I58/$I$55*100</f>
        <v>0</v>
      </c>
      <c r="K58" s="25">
        <v>0</v>
      </c>
      <c r="L58" s="35">
        <f>K58/$K$55*100</f>
        <v>0</v>
      </c>
      <c r="M58" s="25">
        <v>0</v>
      </c>
      <c r="N58" s="35">
        <f>M58/$M$55*100</f>
        <v>0</v>
      </c>
    </row>
    <row r="59" spans="1:14" ht="18.75">
      <c r="A59" s="88" t="s">
        <v>42</v>
      </c>
      <c r="B59" s="89"/>
      <c r="C59" s="23">
        <f aca="true" t="shared" si="3" ref="C59:C70">E59+G59+I59+K59+M59</f>
        <v>569</v>
      </c>
      <c r="D59" s="23"/>
      <c r="E59" s="23">
        <f>E60+E61+E62</f>
        <v>0</v>
      </c>
      <c r="F59" s="23"/>
      <c r="G59" s="23">
        <f>G60+G61+G62</f>
        <v>0</v>
      </c>
      <c r="H59" s="23"/>
      <c r="I59" s="23">
        <f>I60+I61+I62</f>
        <v>171</v>
      </c>
      <c r="J59" s="23"/>
      <c r="K59" s="23">
        <f>K60+K61+K62</f>
        <v>202</v>
      </c>
      <c r="L59" s="23"/>
      <c r="M59" s="23">
        <f>M60+M61+M62</f>
        <v>196</v>
      </c>
      <c r="N59" s="23"/>
    </row>
    <row r="60" spans="1:14" ht="18.75">
      <c r="A60" s="24"/>
      <c r="B60" s="24" t="s">
        <v>32</v>
      </c>
      <c r="C60" s="24">
        <f>E60+G60+I60+K60+M60</f>
        <v>483</v>
      </c>
      <c r="D60" s="24">
        <f>C60/C59*100</f>
        <v>84.88576449912127</v>
      </c>
      <c r="E60" s="36"/>
      <c r="F60" s="35" t="e">
        <f>E60/$E$59*100</f>
        <v>#DIV/0!</v>
      </c>
      <c r="G60" s="36"/>
      <c r="H60" s="35" t="e">
        <f>G60/$G$59*100</f>
        <v>#DIV/0!</v>
      </c>
      <c r="I60" s="25">
        <v>136</v>
      </c>
      <c r="J60" s="35">
        <f>I60/$I$59*100</f>
        <v>79.53216374269006</v>
      </c>
      <c r="K60" s="25">
        <v>167</v>
      </c>
      <c r="L60" s="35">
        <f>K60/$K$59*100</f>
        <v>82.67326732673267</v>
      </c>
      <c r="M60" s="25">
        <v>180</v>
      </c>
      <c r="N60" s="35">
        <f>M60/$M$59*100</f>
        <v>91.83673469387756</v>
      </c>
    </row>
    <row r="61" spans="1:14" ht="18.75">
      <c r="A61" s="24"/>
      <c r="B61" s="24" t="s">
        <v>33</v>
      </c>
      <c r="C61" s="24">
        <f>E61+G61+I61+K61+M61</f>
        <v>86</v>
      </c>
      <c r="D61" s="24">
        <f>C61/C59*100</f>
        <v>15.114235500878733</v>
      </c>
      <c r="E61" s="36"/>
      <c r="F61" s="35" t="e">
        <f>E61/$E$59*100</f>
        <v>#DIV/0!</v>
      </c>
      <c r="G61" s="36"/>
      <c r="H61" s="35" t="e">
        <f>G61/$G$59*100</f>
        <v>#DIV/0!</v>
      </c>
      <c r="I61" s="25">
        <v>35</v>
      </c>
      <c r="J61" s="35">
        <f>I61/$I$59*100</f>
        <v>20.46783625730994</v>
      </c>
      <c r="K61" s="25">
        <v>35</v>
      </c>
      <c r="L61" s="35">
        <f>K61/$K$59*100</f>
        <v>17.326732673267326</v>
      </c>
      <c r="M61" s="25">
        <v>16</v>
      </c>
      <c r="N61" s="35">
        <f>M61/$M$59*100</f>
        <v>8.16326530612245</v>
      </c>
    </row>
    <row r="62" spans="1:14" ht="18.75">
      <c r="A62" s="24"/>
      <c r="B62" s="24" t="s">
        <v>34</v>
      </c>
      <c r="C62" s="24">
        <f>E62+G62+I62+K62+M62</f>
        <v>0</v>
      </c>
      <c r="D62" s="24">
        <f>C62/C59*100</f>
        <v>0</v>
      </c>
      <c r="E62" s="36"/>
      <c r="F62" s="35" t="e">
        <f>E62/$E$59*100</f>
        <v>#DIV/0!</v>
      </c>
      <c r="G62" s="36"/>
      <c r="H62" s="35" t="e">
        <f>G62/$G$59*100</f>
        <v>#DIV/0!</v>
      </c>
      <c r="I62" s="25">
        <v>0</v>
      </c>
      <c r="J62" s="35">
        <f>I62/$I$59*100</f>
        <v>0</v>
      </c>
      <c r="K62" s="25">
        <v>0</v>
      </c>
      <c r="L62" s="35">
        <f>K62/$K$59*100</f>
        <v>0</v>
      </c>
      <c r="M62" s="25">
        <v>0</v>
      </c>
      <c r="N62" s="35">
        <f>M62/$M$59*100</f>
        <v>0</v>
      </c>
    </row>
    <row r="63" spans="1:14" ht="18.75">
      <c r="A63" s="66" t="s">
        <v>43</v>
      </c>
      <c r="B63" s="67"/>
      <c r="C63" s="23">
        <f t="shared" si="3"/>
        <v>569</v>
      </c>
      <c r="D63" s="23"/>
      <c r="E63" s="23">
        <f>E64+E65+E66</f>
        <v>0</v>
      </c>
      <c r="F63" s="23"/>
      <c r="G63" s="23">
        <f>G64+G65+G66</f>
        <v>0</v>
      </c>
      <c r="H63" s="23"/>
      <c r="I63" s="23">
        <f>I64+I65+I66</f>
        <v>171</v>
      </c>
      <c r="J63" s="23"/>
      <c r="K63" s="23">
        <f>K64+K65+K66</f>
        <v>202</v>
      </c>
      <c r="L63" s="23"/>
      <c r="M63" s="23">
        <f>M64+M65+M66</f>
        <v>196</v>
      </c>
      <c r="N63" s="23"/>
    </row>
    <row r="64" spans="1:14" ht="18.75">
      <c r="A64" s="24"/>
      <c r="B64" s="24" t="s">
        <v>32</v>
      </c>
      <c r="C64" s="24">
        <f t="shared" si="3"/>
        <v>450</v>
      </c>
      <c r="D64" s="24">
        <f>C64/C63*100</f>
        <v>79.08611599297012</v>
      </c>
      <c r="E64" s="36"/>
      <c r="F64" s="35" t="e">
        <f>E64/$E$63*100</f>
        <v>#DIV/0!</v>
      </c>
      <c r="G64" s="36"/>
      <c r="H64" s="35" t="e">
        <f>G64/$G$63*100</f>
        <v>#DIV/0!</v>
      </c>
      <c r="I64" s="25">
        <v>129</v>
      </c>
      <c r="J64" s="35">
        <f>I64/$I$63*100</f>
        <v>75.43859649122807</v>
      </c>
      <c r="K64" s="25">
        <v>149</v>
      </c>
      <c r="L64" s="35">
        <f>K64/$K$63*100</f>
        <v>73.76237623762376</v>
      </c>
      <c r="M64" s="25">
        <v>172</v>
      </c>
      <c r="N64" s="35">
        <f>M64/$M$63*100</f>
        <v>87.75510204081633</v>
      </c>
    </row>
    <row r="65" spans="1:14" ht="18.75">
      <c r="A65" s="24"/>
      <c r="B65" s="24" t="s">
        <v>33</v>
      </c>
      <c r="C65" s="24">
        <f t="shared" si="3"/>
        <v>103</v>
      </c>
      <c r="D65" s="24">
        <f>C65/C63*100</f>
        <v>18.101933216168717</v>
      </c>
      <c r="E65" s="36"/>
      <c r="F65" s="35" t="e">
        <f>E65/$E$63*100</f>
        <v>#DIV/0!</v>
      </c>
      <c r="G65" s="36"/>
      <c r="H65" s="35" t="e">
        <f>G65/$G$63*100</f>
        <v>#DIV/0!</v>
      </c>
      <c r="I65" s="25">
        <v>42</v>
      </c>
      <c r="J65" s="35">
        <f>I65/$I$63*100</f>
        <v>24.561403508771928</v>
      </c>
      <c r="K65" s="25">
        <v>38</v>
      </c>
      <c r="L65" s="35">
        <f>K65/$K$63*100</f>
        <v>18.81188118811881</v>
      </c>
      <c r="M65" s="25">
        <v>23</v>
      </c>
      <c r="N65" s="35">
        <f>M65/$M$63*100</f>
        <v>11.73469387755102</v>
      </c>
    </row>
    <row r="66" spans="1:14" ht="18.75">
      <c r="A66" s="24"/>
      <c r="B66" s="24" t="s">
        <v>34</v>
      </c>
      <c r="C66" s="24">
        <f t="shared" si="3"/>
        <v>16</v>
      </c>
      <c r="D66" s="24">
        <f>C66/C63*100</f>
        <v>2.8119507908611596</v>
      </c>
      <c r="E66" s="36"/>
      <c r="F66" s="35" t="e">
        <f>E66/$E$63*100</f>
        <v>#DIV/0!</v>
      </c>
      <c r="G66" s="36"/>
      <c r="H66" s="35" t="e">
        <f>G66/$G$63*100</f>
        <v>#DIV/0!</v>
      </c>
      <c r="I66" s="25">
        <v>0</v>
      </c>
      <c r="J66" s="35">
        <f>I66/$I$63*100</f>
        <v>0</v>
      </c>
      <c r="K66" s="25">
        <v>15</v>
      </c>
      <c r="L66" s="35">
        <f>K66/$K$63*100</f>
        <v>7.425742574257425</v>
      </c>
      <c r="M66" s="25">
        <v>1</v>
      </c>
      <c r="N66" s="35">
        <f>M66/$M$63*100</f>
        <v>0.5102040816326531</v>
      </c>
    </row>
    <row r="67" spans="1:14" ht="18.75">
      <c r="A67" s="82" t="s">
        <v>44</v>
      </c>
      <c r="B67" s="83"/>
      <c r="C67" s="23">
        <f t="shared" si="3"/>
        <v>569</v>
      </c>
      <c r="D67" s="23"/>
      <c r="E67" s="23">
        <f>E68+E69+E70</f>
        <v>0</v>
      </c>
      <c r="F67" s="23"/>
      <c r="G67" s="23">
        <f>G68+G69+G70</f>
        <v>0</v>
      </c>
      <c r="H67" s="23"/>
      <c r="I67" s="23">
        <f>I68+I69+I70</f>
        <v>171</v>
      </c>
      <c r="J67" s="23"/>
      <c r="K67" s="23">
        <f>K68+K69+K70</f>
        <v>202</v>
      </c>
      <c r="L67" s="23"/>
      <c r="M67" s="23">
        <f>M68+M69+M70</f>
        <v>196</v>
      </c>
      <c r="N67" s="23"/>
    </row>
    <row r="68" spans="1:14" ht="18.75">
      <c r="A68" s="24"/>
      <c r="B68" s="24" t="s">
        <v>32</v>
      </c>
      <c r="C68" s="24">
        <f t="shared" si="3"/>
        <v>427</v>
      </c>
      <c r="D68" s="24">
        <f>C68/C67*100</f>
        <v>75.04393673110721</v>
      </c>
      <c r="E68" s="36">
        <v>0</v>
      </c>
      <c r="F68" s="35" t="e">
        <f>E68/$E$67*100</f>
        <v>#DIV/0!</v>
      </c>
      <c r="G68" s="36"/>
      <c r="H68" s="35" t="e">
        <f>G68/$G$67*100</f>
        <v>#DIV/0!</v>
      </c>
      <c r="I68" s="25">
        <v>125</v>
      </c>
      <c r="J68" s="35">
        <f>I68/$I$67*100</f>
        <v>73.09941520467837</v>
      </c>
      <c r="K68" s="25">
        <v>145</v>
      </c>
      <c r="L68" s="35">
        <f>K68/$K$67*100</f>
        <v>71.78217821782178</v>
      </c>
      <c r="M68" s="25">
        <v>157</v>
      </c>
      <c r="N68" s="35">
        <f>M68/$M$67*100</f>
        <v>80.10204081632652</v>
      </c>
    </row>
    <row r="69" spans="1:14" ht="18.75">
      <c r="A69" s="24"/>
      <c r="B69" s="24" t="s">
        <v>33</v>
      </c>
      <c r="C69" s="24">
        <f t="shared" si="3"/>
        <v>114</v>
      </c>
      <c r="D69" s="24">
        <f>C69/C67*100</f>
        <v>20.035149384885763</v>
      </c>
      <c r="E69" s="36">
        <v>0</v>
      </c>
      <c r="F69" s="35" t="e">
        <f>E69/$E$67*100</f>
        <v>#DIV/0!</v>
      </c>
      <c r="G69" s="36"/>
      <c r="H69" s="35" t="e">
        <f>G69/$G$67*100</f>
        <v>#DIV/0!</v>
      </c>
      <c r="I69" s="25">
        <v>46</v>
      </c>
      <c r="J69" s="35">
        <f>I69/$I$67*100</f>
        <v>26.900584795321635</v>
      </c>
      <c r="K69" s="25">
        <v>42</v>
      </c>
      <c r="L69" s="35">
        <f>K69/$K$67*100</f>
        <v>20.792079207920793</v>
      </c>
      <c r="M69" s="25">
        <v>26</v>
      </c>
      <c r="N69" s="35">
        <f>M69/$M$67*100</f>
        <v>13.26530612244898</v>
      </c>
    </row>
    <row r="70" spans="1:14" ht="18.75">
      <c r="A70" s="24"/>
      <c r="B70" s="24" t="s">
        <v>34</v>
      </c>
      <c r="C70" s="24">
        <f t="shared" si="3"/>
        <v>28</v>
      </c>
      <c r="D70" s="24">
        <f>C70/C67*100</f>
        <v>4.92091388400703</v>
      </c>
      <c r="E70" s="36">
        <v>0</v>
      </c>
      <c r="F70" s="35" t="e">
        <f>E70/$E$67*100</f>
        <v>#DIV/0!</v>
      </c>
      <c r="G70" s="36"/>
      <c r="H70" s="35" t="e">
        <f>G70/$G$67*100</f>
        <v>#DIV/0!</v>
      </c>
      <c r="I70" s="25">
        <v>0</v>
      </c>
      <c r="J70" s="35">
        <f>I70/$I$67*100</f>
        <v>0</v>
      </c>
      <c r="K70" s="25">
        <v>15</v>
      </c>
      <c r="L70" s="35">
        <f>K70/$K$67*100</f>
        <v>7.425742574257425</v>
      </c>
      <c r="M70" s="25">
        <v>13</v>
      </c>
      <c r="N70" s="35">
        <f>M70/$M$67*100</f>
        <v>6.63265306122449</v>
      </c>
    </row>
    <row r="71" spans="1:14" ht="18.75">
      <c r="A71" s="84" t="s">
        <v>45</v>
      </c>
      <c r="B71" s="85"/>
      <c r="C71" s="23">
        <f aca="true" t="shared" si="4" ref="C71:C115">E71+G71+I71+K71+M71</f>
        <v>569</v>
      </c>
      <c r="D71" s="23"/>
      <c r="E71" s="23">
        <f>E72+E73+E74</f>
        <v>0</v>
      </c>
      <c r="F71" s="23"/>
      <c r="G71" s="23">
        <f>G72+G73+G74</f>
        <v>0</v>
      </c>
      <c r="H71" s="23"/>
      <c r="I71" s="23">
        <f>I72+I73+I74</f>
        <v>171</v>
      </c>
      <c r="J71" s="23"/>
      <c r="K71" s="23">
        <f>K72+K73+K74</f>
        <v>202</v>
      </c>
      <c r="L71" s="23"/>
      <c r="M71" s="23">
        <f>M72+M73+M74</f>
        <v>196</v>
      </c>
      <c r="N71" s="23"/>
    </row>
    <row r="72" spans="1:14" ht="18.75">
      <c r="A72" s="24"/>
      <c r="B72" s="24" t="s">
        <v>32</v>
      </c>
      <c r="C72" s="24">
        <f t="shared" si="4"/>
        <v>477</v>
      </c>
      <c r="D72" s="24">
        <f>C72/C71*100</f>
        <v>83.83128295254832</v>
      </c>
      <c r="E72" s="36">
        <v>0</v>
      </c>
      <c r="F72" s="35" t="e">
        <f>E72/$E$71*100</f>
        <v>#DIV/0!</v>
      </c>
      <c r="G72" s="36"/>
      <c r="H72" s="35" t="e">
        <f>G72/$G$71*100</f>
        <v>#DIV/0!</v>
      </c>
      <c r="I72" s="25">
        <v>135</v>
      </c>
      <c r="J72" s="35">
        <f>I72/$I$71*100</f>
        <v>78.94736842105263</v>
      </c>
      <c r="K72" s="25">
        <v>162</v>
      </c>
      <c r="L72" s="35">
        <f>K72/$K$71*100</f>
        <v>80.19801980198021</v>
      </c>
      <c r="M72" s="25">
        <v>180</v>
      </c>
      <c r="N72" s="35">
        <f>M72/$M$71*100</f>
        <v>91.83673469387756</v>
      </c>
    </row>
    <row r="73" spans="1:14" ht="18.75">
      <c r="A73" s="24"/>
      <c r="B73" s="24" t="s">
        <v>33</v>
      </c>
      <c r="C73" s="24">
        <f t="shared" si="4"/>
        <v>92</v>
      </c>
      <c r="D73" s="24">
        <f>C73/C71*100</f>
        <v>16.16871704745167</v>
      </c>
      <c r="E73" s="36">
        <v>0</v>
      </c>
      <c r="F73" s="35" t="e">
        <f>E73/$E$71*100</f>
        <v>#DIV/0!</v>
      </c>
      <c r="G73" s="36"/>
      <c r="H73" s="35" t="e">
        <f>G73/$G$71*100</f>
        <v>#DIV/0!</v>
      </c>
      <c r="I73" s="25">
        <v>36</v>
      </c>
      <c r="J73" s="35">
        <f>I73/$I$71*100</f>
        <v>21.052631578947366</v>
      </c>
      <c r="K73" s="25">
        <v>40</v>
      </c>
      <c r="L73" s="35">
        <f>K73/$K$71*100</f>
        <v>19.801980198019802</v>
      </c>
      <c r="M73" s="25">
        <v>16</v>
      </c>
      <c r="N73" s="35">
        <f>M73/$M$71*100</f>
        <v>8.16326530612245</v>
      </c>
    </row>
    <row r="74" spans="1:14" ht="18.75">
      <c r="A74" s="24"/>
      <c r="B74" s="24" t="s">
        <v>34</v>
      </c>
      <c r="C74" s="24">
        <f t="shared" si="4"/>
        <v>0</v>
      </c>
      <c r="D74" s="24">
        <f>C74/C71*100</f>
        <v>0</v>
      </c>
      <c r="E74" s="36">
        <v>0</v>
      </c>
      <c r="F74" s="35" t="e">
        <f>E74/$E$71*100</f>
        <v>#DIV/0!</v>
      </c>
      <c r="G74" s="36"/>
      <c r="H74" s="35" t="e">
        <f>G74/$G$71*100</f>
        <v>#DIV/0!</v>
      </c>
      <c r="I74" s="25">
        <v>0</v>
      </c>
      <c r="J74" s="35">
        <f>I74/$I$71*100</f>
        <v>0</v>
      </c>
      <c r="K74" s="25">
        <v>0</v>
      </c>
      <c r="L74" s="35">
        <f>K74/$K$71*100</f>
        <v>0</v>
      </c>
      <c r="M74" s="25">
        <v>0</v>
      </c>
      <c r="N74" s="35">
        <f>M74/$M$71*100</f>
        <v>0</v>
      </c>
    </row>
    <row r="75" spans="1:14" ht="18.75">
      <c r="A75" s="82" t="s">
        <v>46</v>
      </c>
      <c r="B75" s="83"/>
      <c r="C75" s="23">
        <f t="shared" si="4"/>
        <v>569</v>
      </c>
      <c r="D75" s="23"/>
      <c r="E75" s="36">
        <f>E76+E77+E78</f>
        <v>0</v>
      </c>
      <c r="F75" s="23"/>
      <c r="G75" s="23">
        <f>G76+G77+G78</f>
        <v>0</v>
      </c>
      <c r="H75" s="23"/>
      <c r="I75" s="23">
        <f>I76+I77+I78</f>
        <v>171</v>
      </c>
      <c r="J75" s="23"/>
      <c r="K75" s="23">
        <f>K76+K77+K78</f>
        <v>202</v>
      </c>
      <c r="L75" s="23"/>
      <c r="M75" s="23">
        <f>M76+M77+M78</f>
        <v>196</v>
      </c>
      <c r="N75" s="23"/>
    </row>
    <row r="76" spans="1:14" ht="18.75">
      <c r="A76" s="24"/>
      <c r="B76" s="24" t="s">
        <v>32</v>
      </c>
      <c r="C76" s="24">
        <f t="shared" si="4"/>
        <v>529</v>
      </c>
      <c r="D76" s="24">
        <f>C76/C75*100</f>
        <v>92.97012302284709</v>
      </c>
      <c r="E76" s="36">
        <v>0</v>
      </c>
      <c r="F76" s="35" t="e">
        <f>E76/$E$75*100</f>
        <v>#DIV/0!</v>
      </c>
      <c r="G76" s="36"/>
      <c r="H76" s="35" t="e">
        <f>G76/$G$75*100</f>
        <v>#DIV/0!</v>
      </c>
      <c r="I76" s="25">
        <v>154</v>
      </c>
      <c r="J76" s="35">
        <f>I76/$I$75*100</f>
        <v>90.05847953216374</v>
      </c>
      <c r="K76" s="25">
        <v>184</v>
      </c>
      <c r="L76" s="35">
        <f>K76/$K$75*100</f>
        <v>91.0891089108911</v>
      </c>
      <c r="M76" s="25">
        <v>191</v>
      </c>
      <c r="N76" s="35">
        <f>M76/$M$75*100</f>
        <v>97.44897959183673</v>
      </c>
    </row>
    <row r="77" spans="1:14" ht="18.75">
      <c r="A77" s="24"/>
      <c r="B77" s="24" t="s">
        <v>33</v>
      </c>
      <c r="C77" s="24">
        <f t="shared" si="4"/>
        <v>40</v>
      </c>
      <c r="D77" s="24">
        <f>C77/C75*100</f>
        <v>7.029876977152901</v>
      </c>
      <c r="E77" s="36">
        <v>0</v>
      </c>
      <c r="F77" s="35" t="e">
        <f>E77/$E$75*100</f>
        <v>#DIV/0!</v>
      </c>
      <c r="G77" s="36"/>
      <c r="H77" s="35" t="e">
        <f>G77/$G$75*100</f>
        <v>#DIV/0!</v>
      </c>
      <c r="I77" s="25">
        <v>17</v>
      </c>
      <c r="J77" s="35">
        <f>I77/$I$75*100</f>
        <v>9.941520467836257</v>
      </c>
      <c r="K77" s="25">
        <v>18</v>
      </c>
      <c r="L77" s="35">
        <f>K77/$K$75*100</f>
        <v>8.91089108910891</v>
      </c>
      <c r="M77" s="25">
        <v>5</v>
      </c>
      <c r="N77" s="35">
        <f>M77/$M$75*100</f>
        <v>2.5510204081632653</v>
      </c>
    </row>
    <row r="78" spans="1:14" ht="18.75">
      <c r="A78" s="24"/>
      <c r="B78" s="24" t="s">
        <v>34</v>
      </c>
      <c r="C78" s="24">
        <f t="shared" si="4"/>
        <v>0</v>
      </c>
      <c r="D78" s="24">
        <f>C78/C75*100</f>
        <v>0</v>
      </c>
      <c r="E78" s="36">
        <v>0</v>
      </c>
      <c r="F78" s="35" t="e">
        <f>E78/$E$75*100</f>
        <v>#DIV/0!</v>
      </c>
      <c r="G78" s="36"/>
      <c r="H78" s="35" t="e">
        <f>G78/$G$75*100</f>
        <v>#DIV/0!</v>
      </c>
      <c r="I78" s="25">
        <v>0</v>
      </c>
      <c r="J78" s="35">
        <f>I78/$I$75*100</f>
        <v>0</v>
      </c>
      <c r="K78" s="25">
        <v>0</v>
      </c>
      <c r="L78" s="35">
        <f>K78/$K$75*100</f>
        <v>0</v>
      </c>
      <c r="M78" s="25">
        <v>0</v>
      </c>
      <c r="N78" s="35">
        <f>M78/$M$75*100</f>
        <v>0</v>
      </c>
    </row>
    <row r="79" spans="1:14" ht="18.75">
      <c r="A79" s="82" t="s">
        <v>47</v>
      </c>
      <c r="B79" s="83"/>
      <c r="C79" s="23">
        <f t="shared" si="4"/>
        <v>569</v>
      </c>
      <c r="D79" s="23"/>
      <c r="E79" s="23">
        <f>E80+E81+E82</f>
        <v>0</v>
      </c>
      <c r="F79" s="23"/>
      <c r="G79" s="23">
        <f>G80+G81+G82</f>
        <v>0</v>
      </c>
      <c r="H79" s="23"/>
      <c r="I79" s="23">
        <f>I80+I81+I82</f>
        <v>171</v>
      </c>
      <c r="J79" s="23"/>
      <c r="K79" s="23">
        <f>K80+K81+K82</f>
        <v>202</v>
      </c>
      <c r="L79" s="23"/>
      <c r="M79" s="23">
        <f>M80+M81+M82</f>
        <v>196</v>
      </c>
      <c r="N79" s="23"/>
    </row>
    <row r="80" spans="1:14" ht="18.75">
      <c r="A80" s="24"/>
      <c r="B80" s="24" t="s">
        <v>32</v>
      </c>
      <c r="C80" s="24">
        <f t="shared" si="4"/>
        <v>556</v>
      </c>
      <c r="D80" s="24">
        <f>C80/C79*100</f>
        <v>97.71528998242532</v>
      </c>
      <c r="E80" s="36">
        <v>0</v>
      </c>
      <c r="F80" s="35" t="e">
        <f>E80/$E$79*100</f>
        <v>#DIV/0!</v>
      </c>
      <c r="G80" s="36"/>
      <c r="H80" s="35" t="e">
        <f>G80/$G$79*100</f>
        <v>#DIV/0!</v>
      </c>
      <c r="I80" s="25">
        <v>166</v>
      </c>
      <c r="J80" s="35">
        <f>I80/$I$79*100</f>
        <v>97.07602339181285</v>
      </c>
      <c r="K80" s="25">
        <v>194</v>
      </c>
      <c r="L80" s="35">
        <f>K80/$K$79*100</f>
        <v>96.03960396039604</v>
      </c>
      <c r="M80" s="25">
        <v>196</v>
      </c>
      <c r="N80" s="35">
        <f>M80/$M$79*100</f>
        <v>100</v>
      </c>
    </row>
    <row r="81" spans="1:14" ht="18.75">
      <c r="A81" s="24"/>
      <c r="B81" s="24" t="s">
        <v>33</v>
      </c>
      <c r="C81" s="24">
        <f t="shared" si="4"/>
        <v>13</v>
      </c>
      <c r="D81" s="24">
        <f>C81/C79*100</f>
        <v>2.2847100175746924</v>
      </c>
      <c r="E81" s="36">
        <v>0</v>
      </c>
      <c r="F81" s="35" t="e">
        <f>E81/$E$79*100</f>
        <v>#DIV/0!</v>
      </c>
      <c r="G81" s="36"/>
      <c r="H81" s="35" t="e">
        <f>G81/$G$79*100</f>
        <v>#DIV/0!</v>
      </c>
      <c r="I81" s="25">
        <v>5</v>
      </c>
      <c r="J81" s="35">
        <f>I81/$I$79*100</f>
        <v>2.923976608187134</v>
      </c>
      <c r="K81" s="25">
        <v>8</v>
      </c>
      <c r="L81" s="35">
        <f>K81/$K$79*100</f>
        <v>3.9603960396039604</v>
      </c>
      <c r="M81" s="25">
        <v>0</v>
      </c>
      <c r="N81" s="35">
        <f>M81/$M$79*100</f>
        <v>0</v>
      </c>
    </row>
    <row r="82" spans="1:14" ht="18.75">
      <c r="A82" s="24"/>
      <c r="B82" s="24" t="s">
        <v>34</v>
      </c>
      <c r="C82" s="24">
        <f t="shared" si="4"/>
        <v>0</v>
      </c>
      <c r="D82" s="24">
        <f>C82/C79*100</f>
        <v>0</v>
      </c>
      <c r="E82" s="36">
        <v>0</v>
      </c>
      <c r="F82" s="35" t="e">
        <f>E82/$E$79*100</f>
        <v>#DIV/0!</v>
      </c>
      <c r="G82" s="36"/>
      <c r="H82" s="35" t="e">
        <f>G82/$G$79*100</f>
        <v>#DIV/0!</v>
      </c>
      <c r="I82" s="25">
        <v>0</v>
      </c>
      <c r="J82" s="35">
        <f>I82/$I$79*100</f>
        <v>0</v>
      </c>
      <c r="K82" s="25">
        <v>0</v>
      </c>
      <c r="L82" s="35">
        <f>K82/$K$79*100</f>
        <v>0</v>
      </c>
      <c r="M82" s="25">
        <v>0</v>
      </c>
      <c r="N82" s="35">
        <f>M82/$M$79*100</f>
        <v>0</v>
      </c>
    </row>
    <row r="83" spans="1:14" ht="18.75">
      <c r="A83" s="45" t="s">
        <v>66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7"/>
    </row>
    <row r="84" spans="1:14" ht="18.75">
      <c r="A84" s="66" t="s">
        <v>63</v>
      </c>
      <c r="B84" s="67"/>
      <c r="C84" s="23">
        <f aca="true" t="shared" si="5" ref="C84:C95">E84+G84+I84+K84+M84</f>
        <v>386</v>
      </c>
      <c r="D84" s="23"/>
      <c r="E84" s="23">
        <f>E85+E86+E87</f>
        <v>190</v>
      </c>
      <c r="F84" s="23"/>
      <c r="G84" s="23">
        <f>G85+G86+G87</f>
        <v>196</v>
      </c>
      <c r="H84" s="23"/>
      <c r="I84" s="36"/>
      <c r="J84" s="36"/>
      <c r="K84" s="36"/>
      <c r="L84" s="36"/>
      <c r="M84" s="36"/>
      <c r="N84" s="36"/>
    </row>
    <row r="85" spans="1:14" ht="18.75">
      <c r="A85" s="24"/>
      <c r="B85" s="24" t="s">
        <v>32</v>
      </c>
      <c r="C85" s="24">
        <f t="shared" si="5"/>
        <v>280</v>
      </c>
      <c r="D85" s="24">
        <f>C85/C84*100</f>
        <v>72.53886010362694</v>
      </c>
      <c r="E85" s="25">
        <v>133</v>
      </c>
      <c r="F85" s="35">
        <f>E85/$E$84*100</f>
        <v>70</v>
      </c>
      <c r="G85" s="48">
        <v>147</v>
      </c>
      <c r="H85" s="35">
        <f>G85/$G$84*100</f>
        <v>75</v>
      </c>
      <c r="I85" s="36"/>
      <c r="J85" s="35"/>
      <c r="K85" s="36"/>
      <c r="L85" s="35"/>
      <c r="M85" s="36"/>
      <c r="N85" s="35"/>
    </row>
    <row r="86" spans="1:14" ht="18.75">
      <c r="A86" s="24"/>
      <c r="B86" s="24" t="s">
        <v>33</v>
      </c>
      <c r="C86" s="24">
        <f t="shared" si="5"/>
        <v>106</v>
      </c>
      <c r="D86" s="24">
        <f>C86/C84*100</f>
        <v>27.461139896373055</v>
      </c>
      <c r="E86" s="25">
        <v>57</v>
      </c>
      <c r="F86" s="35">
        <f>E86/$E$84*100</f>
        <v>30</v>
      </c>
      <c r="G86" s="48">
        <v>49</v>
      </c>
      <c r="H86" s="35">
        <f>G86/$G$84*100</f>
        <v>25</v>
      </c>
      <c r="I86" s="36"/>
      <c r="J86" s="35"/>
      <c r="K86" s="36"/>
      <c r="L86" s="35"/>
      <c r="M86" s="36"/>
      <c r="N86" s="35"/>
    </row>
    <row r="87" spans="1:14" ht="18.75">
      <c r="A87" s="24"/>
      <c r="B87" s="24" t="s">
        <v>34</v>
      </c>
      <c r="C87" s="24">
        <f t="shared" si="5"/>
        <v>0</v>
      </c>
      <c r="D87" s="24">
        <f>C87/C84*100</f>
        <v>0</v>
      </c>
      <c r="E87" s="25">
        <v>0</v>
      </c>
      <c r="F87" s="35">
        <f>E87/$E$84*100</f>
        <v>0</v>
      </c>
      <c r="G87" s="48">
        <v>0</v>
      </c>
      <c r="H87" s="35">
        <f>G87/$G$84*100</f>
        <v>0</v>
      </c>
      <c r="I87" s="36"/>
      <c r="J87" s="35"/>
      <c r="K87" s="36"/>
      <c r="L87" s="35"/>
      <c r="M87" s="36"/>
      <c r="N87" s="35"/>
    </row>
    <row r="88" spans="1:14" ht="18.75">
      <c r="A88" s="66" t="s">
        <v>64</v>
      </c>
      <c r="B88" s="67"/>
      <c r="C88" s="23">
        <f t="shared" si="5"/>
        <v>386</v>
      </c>
      <c r="D88" s="23"/>
      <c r="E88" s="23">
        <f>E89+E90+E91</f>
        <v>190</v>
      </c>
      <c r="F88" s="23"/>
      <c r="G88" s="23">
        <f>G89+G90+G91</f>
        <v>196</v>
      </c>
      <c r="H88" s="23"/>
      <c r="I88" s="36"/>
      <c r="J88" s="36"/>
      <c r="K88" s="36"/>
      <c r="L88" s="36"/>
      <c r="M88" s="36"/>
      <c r="N88" s="36"/>
    </row>
    <row r="89" spans="1:14" ht="18.75">
      <c r="A89" s="24"/>
      <c r="B89" s="24" t="s">
        <v>32</v>
      </c>
      <c r="C89" s="24">
        <f t="shared" si="5"/>
        <v>305</v>
      </c>
      <c r="D89" s="24">
        <f>C89/C88*100</f>
        <v>79.01554404145078</v>
      </c>
      <c r="E89" s="48">
        <v>150</v>
      </c>
      <c r="F89" s="35">
        <f>E89/$E$88*100</f>
        <v>78.94736842105263</v>
      </c>
      <c r="G89" s="48">
        <v>155</v>
      </c>
      <c r="H89" s="35">
        <f>G89/$G$88*100</f>
        <v>79.08163265306123</v>
      </c>
      <c r="I89" s="36"/>
      <c r="J89" s="35"/>
      <c r="K89" s="36"/>
      <c r="L89" s="35"/>
      <c r="M89" s="36"/>
      <c r="N89" s="35"/>
    </row>
    <row r="90" spans="1:14" ht="18.75">
      <c r="A90" s="24"/>
      <c r="B90" s="24" t="s">
        <v>33</v>
      </c>
      <c r="C90" s="24">
        <f t="shared" si="5"/>
        <v>81</v>
      </c>
      <c r="D90" s="24">
        <f>C90/C88*100</f>
        <v>20.984455958549223</v>
      </c>
      <c r="E90" s="48">
        <v>40</v>
      </c>
      <c r="F90" s="35">
        <f>E90/$E$88*100</f>
        <v>21.052631578947366</v>
      </c>
      <c r="G90" s="48">
        <v>41</v>
      </c>
      <c r="H90" s="35">
        <f>G90/$G$88*100</f>
        <v>20.918367346938776</v>
      </c>
      <c r="I90" s="36"/>
      <c r="J90" s="35"/>
      <c r="K90" s="36"/>
      <c r="L90" s="35"/>
      <c r="M90" s="36"/>
      <c r="N90" s="35"/>
    </row>
    <row r="91" spans="1:14" ht="18.75">
      <c r="A91" s="24"/>
      <c r="B91" s="24" t="s">
        <v>34</v>
      </c>
      <c r="C91" s="24">
        <f t="shared" si="5"/>
        <v>0</v>
      </c>
      <c r="D91" s="24">
        <f>C91/C88*100</f>
        <v>0</v>
      </c>
      <c r="E91" s="48">
        <f>G91+I91+K91+M91+O91+Q91+S91</f>
        <v>0</v>
      </c>
      <c r="F91" s="35">
        <f>E91/$E$88*100</f>
        <v>0</v>
      </c>
      <c r="G91" s="48">
        <v>0</v>
      </c>
      <c r="H91" s="35">
        <f>G91/$G$88*100</f>
        <v>0</v>
      </c>
      <c r="I91" s="36"/>
      <c r="J91" s="35"/>
      <c r="K91" s="36"/>
      <c r="L91" s="35"/>
      <c r="M91" s="36"/>
      <c r="N91" s="35"/>
    </row>
    <row r="92" spans="1:14" ht="18.75">
      <c r="A92" s="66" t="s">
        <v>65</v>
      </c>
      <c r="B92" s="67"/>
      <c r="C92" s="23">
        <f t="shared" si="5"/>
        <v>386</v>
      </c>
      <c r="D92" s="23"/>
      <c r="E92" s="23">
        <f>E93+E94+E95</f>
        <v>190</v>
      </c>
      <c r="F92" s="23"/>
      <c r="G92" s="23">
        <f>G93+G94+G95</f>
        <v>196</v>
      </c>
      <c r="H92" s="23"/>
      <c r="I92" s="36"/>
      <c r="J92" s="36"/>
      <c r="K92" s="36"/>
      <c r="L92" s="36"/>
      <c r="M92" s="36"/>
      <c r="N92" s="36"/>
    </row>
    <row r="93" spans="1:14" ht="18.75">
      <c r="A93" s="24"/>
      <c r="B93" s="24" t="s">
        <v>32</v>
      </c>
      <c r="C93" s="24">
        <f t="shared" si="5"/>
        <v>277</v>
      </c>
      <c r="D93" s="24">
        <f>C93/C92*100</f>
        <v>71.76165803108809</v>
      </c>
      <c r="E93" s="25">
        <v>130</v>
      </c>
      <c r="F93" s="35">
        <f>E93/$E$92*100</f>
        <v>68.42105263157895</v>
      </c>
      <c r="G93" s="48">
        <v>147</v>
      </c>
      <c r="H93" s="35">
        <f>G93/$E$92*100</f>
        <v>77.36842105263158</v>
      </c>
      <c r="I93" s="36"/>
      <c r="J93" s="35"/>
      <c r="K93" s="36"/>
      <c r="L93" s="35"/>
      <c r="M93" s="36"/>
      <c r="N93" s="35"/>
    </row>
    <row r="94" spans="1:14" ht="18.75">
      <c r="A94" s="24"/>
      <c r="B94" s="24" t="s">
        <v>33</v>
      </c>
      <c r="C94" s="24">
        <f t="shared" si="5"/>
        <v>109</v>
      </c>
      <c r="D94" s="24">
        <f>C94/C92*100</f>
        <v>28.238341968911918</v>
      </c>
      <c r="E94" s="25">
        <v>60</v>
      </c>
      <c r="F94" s="35">
        <f>E94/$E$92*100</f>
        <v>31.57894736842105</v>
      </c>
      <c r="G94" s="48">
        <v>49</v>
      </c>
      <c r="H94" s="35">
        <f>G94/$G$92*100</f>
        <v>25</v>
      </c>
      <c r="I94" s="36"/>
      <c r="J94" s="35"/>
      <c r="K94" s="36"/>
      <c r="L94" s="35"/>
      <c r="M94" s="36"/>
      <c r="N94" s="35"/>
    </row>
    <row r="95" spans="1:14" ht="18.75">
      <c r="A95" s="24"/>
      <c r="B95" s="24" t="s">
        <v>34</v>
      </c>
      <c r="C95" s="24">
        <f t="shared" si="5"/>
        <v>0</v>
      </c>
      <c r="D95" s="24">
        <f>C95/C92*100</f>
        <v>0</v>
      </c>
      <c r="E95" s="25">
        <v>0</v>
      </c>
      <c r="F95" s="35">
        <f>E95/$E$92*100</f>
        <v>0</v>
      </c>
      <c r="G95" s="48">
        <v>0</v>
      </c>
      <c r="H95" s="35">
        <f>G95/$G$92*100</f>
        <v>0</v>
      </c>
      <c r="I95" s="36"/>
      <c r="J95" s="35"/>
      <c r="K95" s="36"/>
      <c r="L95" s="35"/>
      <c r="M95" s="36"/>
      <c r="N95" s="35"/>
    </row>
    <row r="96" spans="1:14" ht="18.75">
      <c r="A96" s="66" t="s">
        <v>54</v>
      </c>
      <c r="B96" s="67"/>
      <c r="C96" s="23">
        <f t="shared" si="4"/>
        <v>386</v>
      </c>
      <c r="D96" s="23"/>
      <c r="E96" s="23">
        <f>E97+E98+E99</f>
        <v>190</v>
      </c>
      <c r="F96" s="23"/>
      <c r="G96" s="23">
        <f>G97+G98+G99</f>
        <v>196</v>
      </c>
      <c r="H96" s="23"/>
      <c r="I96" s="36"/>
      <c r="J96" s="36"/>
      <c r="K96" s="36"/>
      <c r="L96" s="36"/>
      <c r="M96" s="36"/>
      <c r="N96" s="36"/>
    </row>
    <row r="97" spans="1:14" ht="18.75">
      <c r="A97" s="24"/>
      <c r="B97" s="24" t="s">
        <v>32</v>
      </c>
      <c r="C97" s="24">
        <f t="shared" si="4"/>
        <v>310</v>
      </c>
      <c r="D97" s="24">
        <f>C97/C96*100</f>
        <v>80.31088082901555</v>
      </c>
      <c r="E97" s="25">
        <v>143</v>
      </c>
      <c r="F97" s="35">
        <f>E97/$E$96*100</f>
        <v>75.26315789473685</v>
      </c>
      <c r="G97" s="48">
        <v>167</v>
      </c>
      <c r="H97" s="35">
        <f>G97/$G$96*100</f>
        <v>85.20408163265306</v>
      </c>
      <c r="I97" s="36"/>
      <c r="J97" s="35"/>
      <c r="K97" s="36"/>
      <c r="L97" s="35"/>
      <c r="M97" s="36"/>
      <c r="N97" s="35"/>
    </row>
    <row r="98" spans="1:14" ht="18.75">
      <c r="A98" s="24"/>
      <c r="B98" s="24" t="s">
        <v>33</v>
      </c>
      <c r="C98" s="24">
        <f t="shared" si="4"/>
        <v>76</v>
      </c>
      <c r="D98" s="24">
        <f>C98/C96*100</f>
        <v>19.689119170984455</v>
      </c>
      <c r="E98" s="25">
        <v>47</v>
      </c>
      <c r="F98" s="35">
        <f>E98/$E$96*100</f>
        <v>24.736842105263158</v>
      </c>
      <c r="G98" s="48">
        <v>29</v>
      </c>
      <c r="H98" s="35">
        <f>G98/$G$96*100</f>
        <v>14.795918367346939</v>
      </c>
      <c r="I98" s="36"/>
      <c r="J98" s="35"/>
      <c r="K98" s="36"/>
      <c r="L98" s="35"/>
      <c r="M98" s="36"/>
      <c r="N98" s="35"/>
    </row>
    <row r="99" spans="1:14" ht="18.75">
      <c r="A99" s="24"/>
      <c r="B99" s="24" t="s">
        <v>34</v>
      </c>
      <c r="C99" s="24">
        <f t="shared" si="4"/>
        <v>0</v>
      </c>
      <c r="D99" s="24">
        <f>C99/C96*100</f>
        <v>0</v>
      </c>
      <c r="E99" s="25">
        <v>0</v>
      </c>
      <c r="F99" s="35">
        <f>E99/$E$96*100</f>
        <v>0</v>
      </c>
      <c r="G99" s="48">
        <v>0</v>
      </c>
      <c r="H99" s="35">
        <f>G99/$G$96*100</f>
        <v>0</v>
      </c>
      <c r="I99" s="36"/>
      <c r="J99" s="35"/>
      <c r="K99" s="36"/>
      <c r="L99" s="35"/>
      <c r="M99" s="36"/>
      <c r="N99" s="35"/>
    </row>
    <row r="100" spans="1:14" ht="18.75">
      <c r="A100" s="66" t="s">
        <v>55</v>
      </c>
      <c r="B100" s="67"/>
      <c r="C100" s="23">
        <f t="shared" si="4"/>
        <v>386</v>
      </c>
      <c r="D100" s="23"/>
      <c r="E100" s="23">
        <f>E101+E102+E103</f>
        <v>190</v>
      </c>
      <c r="F100" s="23"/>
      <c r="G100" s="23">
        <f>G101+G102+G103</f>
        <v>196</v>
      </c>
      <c r="H100" s="23"/>
      <c r="I100" s="36"/>
      <c r="J100" s="36"/>
      <c r="K100" s="36"/>
      <c r="L100" s="36"/>
      <c r="M100" s="36"/>
      <c r="N100" s="36"/>
    </row>
    <row r="101" spans="1:14" ht="18.75">
      <c r="A101" s="24"/>
      <c r="B101" s="24" t="s">
        <v>32</v>
      </c>
      <c r="C101" s="24">
        <f t="shared" si="4"/>
        <v>298</v>
      </c>
      <c r="D101" s="24">
        <f>C101/C100*100</f>
        <v>77.2020725388601</v>
      </c>
      <c r="E101" s="25">
        <v>133</v>
      </c>
      <c r="F101" s="35">
        <f>E101/$E$100*100</f>
        <v>70</v>
      </c>
      <c r="G101" s="48">
        <v>165</v>
      </c>
      <c r="H101" s="35">
        <f>G101/$G$100*100</f>
        <v>84.18367346938776</v>
      </c>
      <c r="I101" s="36"/>
      <c r="J101" s="35"/>
      <c r="K101" s="36"/>
      <c r="L101" s="35"/>
      <c r="M101" s="36"/>
      <c r="N101" s="35"/>
    </row>
    <row r="102" spans="1:14" ht="18.75">
      <c r="A102" s="24"/>
      <c r="B102" s="24" t="s">
        <v>33</v>
      </c>
      <c r="C102" s="24">
        <f t="shared" si="4"/>
        <v>88</v>
      </c>
      <c r="D102" s="24">
        <f>C102/C100*100</f>
        <v>22.797927461139896</v>
      </c>
      <c r="E102" s="25">
        <v>57</v>
      </c>
      <c r="F102" s="35">
        <f>E102/$E$100*100</f>
        <v>30</v>
      </c>
      <c r="G102" s="48">
        <v>31</v>
      </c>
      <c r="H102" s="35">
        <f>G102/$G$100*100</f>
        <v>15.816326530612246</v>
      </c>
      <c r="I102" s="36"/>
      <c r="J102" s="35"/>
      <c r="K102" s="36"/>
      <c r="L102" s="35"/>
      <c r="M102" s="36"/>
      <c r="N102" s="35"/>
    </row>
    <row r="103" spans="1:14" ht="18.75">
      <c r="A103" s="24"/>
      <c r="B103" s="24" t="s">
        <v>34</v>
      </c>
      <c r="C103" s="24">
        <f t="shared" si="4"/>
        <v>0</v>
      </c>
      <c r="D103" s="24">
        <f>C103/C100*100</f>
        <v>0</v>
      </c>
      <c r="E103" s="25">
        <v>0</v>
      </c>
      <c r="F103" s="35">
        <f>E103/$E$100*100</f>
        <v>0</v>
      </c>
      <c r="G103" s="48">
        <v>0</v>
      </c>
      <c r="H103" s="35">
        <f>G103/$G$100*100</f>
        <v>0</v>
      </c>
      <c r="I103" s="36"/>
      <c r="J103" s="35"/>
      <c r="K103" s="36"/>
      <c r="L103" s="35"/>
      <c r="M103" s="36"/>
      <c r="N103" s="35"/>
    </row>
    <row r="104" spans="1:14" ht="18.75">
      <c r="A104" s="66" t="s">
        <v>69</v>
      </c>
      <c r="B104" s="67"/>
      <c r="C104" s="23">
        <f>E104+G104+I104+K104+M104</f>
        <v>386</v>
      </c>
      <c r="D104" s="23"/>
      <c r="E104" s="23">
        <f>E105+E106+E107</f>
        <v>190</v>
      </c>
      <c r="F104" s="23"/>
      <c r="G104" s="23">
        <f>G105+G106+G107</f>
        <v>196</v>
      </c>
      <c r="H104" s="23"/>
      <c r="I104" s="36"/>
      <c r="J104" s="35"/>
      <c r="K104" s="36"/>
      <c r="L104" s="35"/>
      <c r="M104" s="36"/>
      <c r="N104" s="35"/>
    </row>
    <row r="105" spans="1:14" ht="18.75">
      <c r="A105" s="24"/>
      <c r="B105" s="24" t="s">
        <v>32</v>
      </c>
      <c r="C105" s="24">
        <f>E105+G105+I105+K105+M105</f>
        <v>315</v>
      </c>
      <c r="D105" s="24">
        <f>C105/C104*100</f>
        <v>81.60621761658031</v>
      </c>
      <c r="E105" s="25">
        <v>146</v>
      </c>
      <c r="F105" s="35">
        <f>E105/$E$104*100</f>
        <v>76.84210526315789</v>
      </c>
      <c r="G105" s="48">
        <v>169</v>
      </c>
      <c r="H105" s="35">
        <f>G105/$G$104*100</f>
        <v>86.22448979591837</v>
      </c>
      <c r="I105" s="36"/>
      <c r="J105" s="35"/>
      <c r="K105" s="36"/>
      <c r="L105" s="35"/>
      <c r="M105" s="36"/>
      <c r="N105" s="35"/>
    </row>
    <row r="106" spans="1:14" ht="18.75">
      <c r="A106" s="24"/>
      <c r="B106" s="24" t="s">
        <v>33</v>
      </c>
      <c r="C106" s="24">
        <f>E106+G106+I106+K106+M106</f>
        <v>71</v>
      </c>
      <c r="D106" s="24">
        <f>C106/C104*100</f>
        <v>18.393782383419687</v>
      </c>
      <c r="E106" s="25">
        <v>44</v>
      </c>
      <c r="F106" s="35">
        <f>E106/$E$104*100</f>
        <v>23.157894736842106</v>
      </c>
      <c r="G106" s="48">
        <v>27</v>
      </c>
      <c r="H106" s="35">
        <f>G106/$G$104*100</f>
        <v>13.77551020408163</v>
      </c>
      <c r="I106" s="36"/>
      <c r="J106" s="35"/>
      <c r="K106" s="36"/>
      <c r="L106" s="35"/>
      <c r="M106" s="36"/>
      <c r="N106" s="35"/>
    </row>
    <row r="107" spans="1:14" ht="18.75">
      <c r="A107" s="24"/>
      <c r="B107" s="24" t="s">
        <v>34</v>
      </c>
      <c r="C107" s="24">
        <f>E107+G107+I107+K107+M107</f>
        <v>0</v>
      </c>
      <c r="D107" s="24">
        <f>C107/C104*100</f>
        <v>0</v>
      </c>
      <c r="E107" s="25">
        <v>0</v>
      </c>
      <c r="F107" s="35">
        <f>E107/$E$104*100</f>
        <v>0</v>
      </c>
      <c r="G107" s="48">
        <v>0</v>
      </c>
      <c r="H107" s="35">
        <f>G107/$G$104*100</f>
        <v>0</v>
      </c>
      <c r="I107" s="36"/>
      <c r="J107" s="35"/>
      <c r="K107" s="36"/>
      <c r="L107" s="35"/>
      <c r="M107" s="36"/>
      <c r="N107" s="35"/>
    </row>
    <row r="108" spans="1:14" ht="18.75">
      <c r="A108" s="66" t="s">
        <v>56</v>
      </c>
      <c r="B108" s="67"/>
      <c r="C108" s="23">
        <f t="shared" si="4"/>
        <v>386</v>
      </c>
      <c r="D108" s="23"/>
      <c r="E108" s="23">
        <f>E109+E110+E111</f>
        <v>190</v>
      </c>
      <c r="F108" s="23"/>
      <c r="G108" s="23">
        <f>G109+G110+G111</f>
        <v>196</v>
      </c>
      <c r="H108" s="23"/>
      <c r="I108" s="36"/>
      <c r="J108" s="36"/>
      <c r="K108" s="36"/>
      <c r="L108" s="36"/>
      <c r="M108" s="36"/>
      <c r="N108" s="36"/>
    </row>
    <row r="109" spans="1:14" ht="18.75">
      <c r="A109" s="24"/>
      <c r="B109" s="24" t="s">
        <v>32</v>
      </c>
      <c r="C109" s="24">
        <f t="shared" si="4"/>
        <v>337</v>
      </c>
      <c r="D109" s="24">
        <f>C109/C108*100</f>
        <v>87.30569948186529</v>
      </c>
      <c r="E109" s="25">
        <v>154</v>
      </c>
      <c r="F109" s="35">
        <f>E109/$E$108*100</f>
        <v>81.05263157894737</v>
      </c>
      <c r="G109" s="48">
        <v>183</v>
      </c>
      <c r="H109" s="35">
        <f>G109/$G$108*100</f>
        <v>93.36734693877551</v>
      </c>
      <c r="I109" s="36"/>
      <c r="J109" s="35"/>
      <c r="K109" s="36"/>
      <c r="L109" s="35"/>
      <c r="M109" s="36"/>
      <c r="N109" s="35"/>
    </row>
    <row r="110" spans="1:14" ht="18.75">
      <c r="A110" s="24"/>
      <c r="B110" s="24" t="s">
        <v>33</v>
      </c>
      <c r="C110" s="24">
        <f t="shared" si="4"/>
        <v>49</v>
      </c>
      <c r="D110" s="24">
        <f>C110/C108*100</f>
        <v>12.694300518134716</v>
      </c>
      <c r="E110" s="25">
        <v>36</v>
      </c>
      <c r="F110" s="35">
        <f>E110/$E$108*100</f>
        <v>18.947368421052634</v>
      </c>
      <c r="G110" s="48">
        <v>13</v>
      </c>
      <c r="H110" s="35">
        <f>G110/$G$108*100</f>
        <v>6.63265306122449</v>
      </c>
      <c r="I110" s="36"/>
      <c r="J110" s="35"/>
      <c r="K110" s="36"/>
      <c r="L110" s="35"/>
      <c r="M110" s="36"/>
      <c r="N110" s="35"/>
    </row>
    <row r="111" spans="1:14" ht="18.75">
      <c r="A111" s="24"/>
      <c r="B111" s="24" t="s">
        <v>34</v>
      </c>
      <c r="C111" s="24">
        <f t="shared" si="4"/>
        <v>0</v>
      </c>
      <c r="D111" s="24">
        <f>C111/C108*100</f>
        <v>0</v>
      </c>
      <c r="E111" s="25">
        <v>0</v>
      </c>
      <c r="F111" s="35">
        <f>E111/$E$108*100</f>
        <v>0</v>
      </c>
      <c r="G111" s="48">
        <v>0</v>
      </c>
      <c r="H111" s="35">
        <f>G111/$G$108*100</f>
        <v>0</v>
      </c>
      <c r="I111" s="36"/>
      <c r="J111" s="35"/>
      <c r="K111" s="36"/>
      <c r="L111" s="35"/>
      <c r="M111" s="36"/>
      <c r="N111" s="35"/>
    </row>
    <row r="112" spans="1:14" ht="18.75">
      <c r="A112" s="66" t="s">
        <v>57</v>
      </c>
      <c r="B112" s="67"/>
      <c r="C112" s="23">
        <f t="shared" si="4"/>
        <v>386</v>
      </c>
      <c r="D112" s="23"/>
      <c r="E112" s="23">
        <f>E113+E114+E115</f>
        <v>190</v>
      </c>
      <c r="F112" s="23"/>
      <c r="G112" s="23">
        <f>G113+G114+G115</f>
        <v>196</v>
      </c>
      <c r="H112" s="23"/>
      <c r="I112" s="36"/>
      <c r="J112" s="36"/>
      <c r="K112" s="36"/>
      <c r="L112" s="36"/>
      <c r="M112" s="36"/>
      <c r="N112" s="36"/>
    </row>
    <row r="113" spans="1:14" ht="18.75">
      <c r="A113" s="24"/>
      <c r="B113" s="24" t="s">
        <v>32</v>
      </c>
      <c r="C113" s="24">
        <f t="shared" si="4"/>
        <v>352</v>
      </c>
      <c r="D113" s="24">
        <f>C113/C112*100</f>
        <v>91.19170984455958</v>
      </c>
      <c r="E113" s="25">
        <v>165</v>
      </c>
      <c r="F113" s="35">
        <f>E113/$E$112*100</f>
        <v>86.8421052631579</v>
      </c>
      <c r="G113" s="48">
        <v>187</v>
      </c>
      <c r="H113" s="35">
        <f>G113/$G$112*100</f>
        <v>95.40816326530613</v>
      </c>
      <c r="I113" s="36"/>
      <c r="J113" s="35"/>
      <c r="K113" s="36"/>
      <c r="L113" s="35"/>
      <c r="M113" s="36"/>
      <c r="N113" s="35"/>
    </row>
    <row r="114" spans="1:14" ht="18.75">
      <c r="A114" s="24"/>
      <c r="B114" s="24" t="s">
        <v>33</v>
      </c>
      <c r="C114" s="24">
        <f t="shared" si="4"/>
        <v>34</v>
      </c>
      <c r="D114" s="24">
        <f>C114/C112*100</f>
        <v>8.808290155440414</v>
      </c>
      <c r="E114" s="25">
        <v>25</v>
      </c>
      <c r="F114" s="35">
        <f>E114/$E$112*100</f>
        <v>13.157894736842104</v>
      </c>
      <c r="G114" s="48">
        <v>9</v>
      </c>
      <c r="H114" s="35">
        <f>G114/$G$112*100</f>
        <v>4.591836734693878</v>
      </c>
      <c r="I114" s="36"/>
      <c r="J114" s="35"/>
      <c r="K114" s="36"/>
      <c r="L114" s="35"/>
      <c r="M114" s="36"/>
      <c r="N114" s="35"/>
    </row>
    <row r="115" spans="1:14" ht="18.75">
      <c r="A115" s="24"/>
      <c r="B115" s="24" t="s">
        <v>34</v>
      </c>
      <c r="C115" s="24">
        <f t="shared" si="4"/>
        <v>0</v>
      </c>
      <c r="D115" s="24">
        <f>C115/C112*100</f>
        <v>0</v>
      </c>
      <c r="E115" s="25">
        <v>0</v>
      </c>
      <c r="F115" s="35">
        <f>E115/$E$112*100</f>
        <v>0</v>
      </c>
      <c r="G115" s="48">
        <v>0</v>
      </c>
      <c r="H115" s="35">
        <f>G115/$G$112*100</f>
        <v>0</v>
      </c>
      <c r="I115" s="36"/>
      <c r="J115" s="35"/>
      <c r="K115" s="36"/>
      <c r="L115" s="35"/>
      <c r="M115" s="36"/>
      <c r="N115" s="35"/>
    </row>
    <row r="116" spans="1:14" ht="18.75">
      <c r="A116" s="69" t="s">
        <v>58</v>
      </c>
      <c r="B116" s="70"/>
      <c r="C116" s="23">
        <f>E116+G116+I116+K116+M116</f>
        <v>386</v>
      </c>
      <c r="D116" s="23"/>
      <c r="E116" s="23">
        <f>E117+E118+E119</f>
        <v>190</v>
      </c>
      <c r="F116" s="23"/>
      <c r="G116" s="23">
        <f>G117+G118+G119</f>
        <v>196</v>
      </c>
      <c r="H116" s="23"/>
      <c r="I116" s="36"/>
      <c r="J116" s="36"/>
      <c r="K116" s="36"/>
      <c r="L116" s="36"/>
      <c r="M116" s="36"/>
      <c r="N116" s="36"/>
    </row>
    <row r="117" spans="1:14" ht="18.75">
      <c r="A117" s="24"/>
      <c r="B117" s="24" t="s">
        <v>32</v>
      </c>
      <c r="C117" s="24">
        <f>E117+G117+I117+K117+M117</f>
        <v>370</v>
      </c>
      <c r="D117" s="24">
        <f>C117/C116*100</f>
        <v>95.85492227979275</v>
      </c>
      <c r="E117" s="25">
        <v>182</v>
      </c>
      <c r="F117" s="35">
        <f>E117/$E$116*100</f>
        <v>95.78947368421052</v>
      </c>
      <c r="G117" s="48">
        <v>188</v>
      </c>
      <c r="H117" s="35">
        <f>G117/$G$116*100</f>
        <v>95.91836734693877</v>
      </c>
      <c r="I117" s="36"/>
      <c r="J117" s="35"/>
      <c r="K117" s="36"/>
      <c r="L117" s="35"/>
      <c r="M117" s="36"/>
      <c r="N117" s="35"/>
    </row>
    <row r="118" spans="1:14" ht="18.75">
      <c r="A118" s="24"/>
      <c r="B118" s="24" t="s">
        <v>33</v>
      </c>
      <c r="C118" s="24">
        <f>E118+G118+I118+K118+M118</f>
        <v>16</v>
      </c>
      <c r="D118" s="24">
        <f>C118/C116*100</f>
        <v>4.145077720207254</v>
      </c>
      <c r="E118" s="25">
        <v>8</v>
      </c>
      <c r="F118" s="35">
        <f>E118/$E$116*100</f>
        <v>4.2105263157894735</v>
      </c>
      <c r="G118" s="48">
        <v>8</v>
      </c>
      <c r="H118" s="35">
        <f>G118/$G$116*100</f>
        <v>4.081632653061225</v>
      </c>
      <c r="I118" s="36"/>
      <c r="J118" s="35"/>
      <c r="K118" s="36"/>
      <c r="L118" s="35"/>
      <c r="M118" s="36"/>
      <c r="N118" s="35"/>
    </row>
    <row r="119" spans="1:14" ht="18.75">
      <c r="A119" s="24"/>
      <c r="B119" s="24" t="s">
        <v>34</v>
      </c>
      <c r="C119" s="24">
        <f>E119+G119+I119+K119+M119</f>
        <v>0</v>
      </c>
      <c r="D119" s="24">
        <f>C119/C116*100</f>
        <v>0</v>
      </c>
      <c r="E119" s="25">
        <v>0</v>
      </c>
      <c r="F119" s="35">
        <f>E119/$E$116*100</f>
        <v>0</v>
      </c>
      <c r="G119" s="48">
        <v>0</v>
      </c>
      <c r="H119" s="35">
        <f>G119/$G$116*100</f>
        <v>0</v>
      </c>
      <c r="I119" s="36"/>
      <c r="J119" s="35"/>
      <c r="K119" s="36"/>
      <c r="L119" s="35"/>
      <c r="M119" s="36"/>
      <c r="N119" s="35"/>
    </row>
    <row r="120" spans="1:14" ht="18.75">
      <c r="A120" s="69" t="s">
        <v>59</v>
      </c>
      <c r="B120" s="70"/>
      <c r="C120" s="23">
        <f aca="true" t="shared" si="6" ref="C120:C136">E120+G120+I120+K120+M120</f>
        <v>386</v>
      </c>
      <c r="D120" s="23"/>
      <c r="E120" s="23">
        <f>E121+E122+E123</f>
        <v>190</v>
      </c>
      <c r="F120" s="23"/>
      <c r="G120" s="23">
        <f>G121+G122+G123</f>
        <v>196</v>
      </c>
      <c r="H120" s="23"/>
      <c r="I120" s="36"/>
      <c r="J120" s="36"/>
      <c r="K120" s="36"/>
      <c r="L120" s="36"/>
      <c r="M120" s="36"/>
      <c r="N120" s="36"/>
    </row>
    <row r="121" spans="1:14" ht="18.75">
      <c r="A121" s="24"/>
      <c r="B121" s="24" t="s">
        <v>32</v>
      </c>
      <c r="C121" s="24">
        <f t="shared" si="6"/>
        <v>368</v>
      </c>
      <c r="D121" s="24">
        <f>C121/C120*100</f>
        <v>95.33678756476684</v>
      </c>
      <c r="E121" s="25">
        <v>180</v>
      </c>
      <c r="F121" s="35">
        <f>E121/$E$120*100</f>
        <v>94.73684210526315</v>
      </c>
      <c r="G121" s="48">
        <v>188</v>
      </c>
      <c r="H121" s="35">
        <f>G121/$G$120*100</f>
        <v>95.91836734693877</v>
      </c>
      <c r="I121" s="36"/>
      <c r="J121" s="35"/>
      <c r="K121" s="36"/>
      <c r="L121" s="35"/>
      <c r="M121" s="36"/>
      <c r="N121" s="35"/>
    </row>
    <row r="122" spans="1:14" ht="18.75">
      <c r="A122" s="24"/>
      <c r="B122" s="24" t="s">
        <v>33</v>
      </c>
      <c r="C122" s="24">
        <f t="shared" si="6"/>
        <v>18</v>
      </c>
      <c r="D122" s="24">
        <f>C122/C120*100</f>
        <v>4.66321243523316</v>
      </c>
      <c r="E122" s="25">
        <v>10</v>
      </c>
      <c r="F122" s="35">
        <f>E122/$E$120*100</f>
        <v>5.263157894736842</v>
      </c>
      <c r="G122" s="48">
        <v>8</v>
      </c>
      <c r="H122" s="35">
        <f>G122/$G$120*100</f>
        <v>4.081632653061225</v>
      </c>
      <c r="I122" s="36"/>
      <c r="J122" s="35"/>
      <c r="K122" s="36"/>
      <c r="L122" s="35"/>
      <c r="M122" s="36"/>
      <c r="N122" s="35"/>
    </row>
    <row r="123" spans="1:14" ht="18.75">
      <c r="A123" s="24"/>
      <c r="B123" s="24" t="s">
        <v>34</v>
      </c>
      <c r="C123" s="24">
        <f t="shared" si="6"/>
        <v>0</v>
      </c>
      <c r="D123" s="24">
        <f>C123/C120*100</f>
        <v>0</v>
      </c>
      <c r="E123" s="25">
        <v>0</v>
      </c>
      <c r="F123" s="35">
        <f>E123/$E$120*100</f>
        <v>0</v>
      </c>
      <c r="G123" s="48">
        <v>0</v>
      </c>
      <c r="H123" s="35">
        <f>G123/$G$120*100</f>
        <v>0</v>
      </c>
      <c r="I123" s="36"/>
      <c r="J123" s="35"/>
      <c r="K123" s="36"/>
      <c r="L123" s="35"/>
      <c r="M123" s="36"/>
      <c r="N123" s="35"/>
    </row>
    <row r="124" spans="1:14" ht="18.75">
      <c r="A124" s="69" t="s">
        <v>60</v>
      </c>
      <c r="B124" s="70"/>
      <c r="C124" s="23">
        <f t="shared" si="6"/>
        <v>386</v>
      </c>
      <c r="D124" s="23"/>
      <c r="E124" s="23">
        <f>E125+E126+E127</f>
        <v>190</v>
      </c>
      <c r="F124" s="23"/>
      <c r="G124" s="23">
        <f>G125+G126+G127</f>
        <v>196</v>
      </c>
      <c r="H124" s="23"/>
      <c r="I124" s="36"/>
      <c r="J124" s="36"/>
      <c r="K124" s="36"/>
      <c r="L124" s="36"/>
      <c r="M124" s="36"/>
      <c r="N124" s="36"/>
    </row>
    <row r="125" spans="1:14" ht="18.75">
      <c r="A125" s="24"/>
      <c r="B125" s="24" t="s">
        <v>32</v>
      </c>
      <c r="C125" s="24">
        <f t="shared" si="6"/>
        <v>295</v>
      </c>
      <c r="D125" s="24">
        <f>C125/C124*100</f>
        <v>76.42487046632125</v>
      </c>
      <c r="E125" s="25">
        <v>141</v>
      </c>
      <c r="F125" s="35">
        <f>E125/$E$124*100</f>
        <v>74.21052631578947</v>
      </c>
      <c r="G125" s="48">
        <v>154</v>
      </c>
      <c r="H125" s="35">
        <f>G125/$G$124*100</f>
        <v>78.57142857142857</v>
      </c>
      <c r="I125" s="36"/>
      <c r="J125" s="35"/>
      <c r="K125" s="36"/>
      <c r="L125" s="35"/>
      <c r="M125" s="36"/>
      <c r="N125" s="35"/>
    </row>
    <row r="126" spans="1:14" ht="18.75">
      <c r="A126" s="24"/>
      <c r="B126" s="24" t="s">
        <v>33</v>
      </c>
      <c r="C126" s="24">
        <f t="shared" si="6"/>
        <v>91</v>
      </c>
      <c r="D126" s="24">
        <f>C126/C124*100</f>
        <v>23.57512953367876</v>
      </c>
      <c r="E126" s="25">
        <v>49</v>
      </c>
      <c r="F126" s="35">
        <f>E126/$E$124*100</f>
        <v>25.789473684210527</v>
      </c>
      <c r="G126" s="48">
        <v>42</v>
      </c>
      <c r="H126" s="35">
        <f>G126/$G$124*100</f>
        <v>21.428571428571427</v>
      </c>
      <c r="I126" s="36"/>
      <c r="J126" s="35"/>
      <c r="K126" s="36"/>
      <c r="L126" s="35"/>
      <c r="M126" s="36"/>
      <c r="N126" s="35"/>
    </row>
    <row r="127" spans="1:14" ht="18.75">
      <c r="A127" s="24"/>
      <c r="B127" s="24" t="s">
        <v>34</v>
      </c>
      <c r="C127" s="24">
        <f t="shared" si="6"/>
        <v>0</v>
      </c>
      <c r="D127" s="24">
        <f>C127/C124*100</f>
        <v>0</v>
      </c>
      <c r="E127" s="25">
        <v>0</v>
      </c>
      <c r="F127" s="35">
        <f>E127/$E$124*100</f>
        <v>0</v>
      </c>
      <c r="G127" s="48">
        <v>0</v>
      </c>
      <c r="H127" s="35">
        <f>G127/$G$124*100</f>
        <v>0</v>
      </c>
      <c r="I127" s="36"/>
      <c r="J127" s="35"/>
      <c r="K127" s="36"/>
      <c r="L127" s="35"/>
      <c r="M127" s="36"/>
      <c r="N127" s="35"/>
    </row>
    <row r="128" spans="1:14" ht="18.75">
      <c r="A128" s="69" t="s">
        <v>61</v>
      </c>
      <c r="B128" s="70"/>
      <c r="C128" s="23">
        <f t="shared" si="6"/>
        <v>386</v>
      </c>
      <c r="D128" s="23"/>
      <c r="E128" s="23">
        <f>E129+E130+E131</f>
        <v>190</v>
      </c>
      <c r="F128" s="23"/>
      <c r="G128" s="23">
        <f>G129+G130+G131</f>
        <v>196</v>
      </c>
      <c r="H128" s="23"/>
      <c r="I128" s="36"/>
      <c r="J128" s="36"/>
      <c r="K128" s="36"/>
      <c r="L128" s="36"/>
      <c r="M128" s="36"/>
      <c r="N128" s="36"/>
    </row>
    <row r="129" spans="1:14" ht="18.75">
      <c r="A129" s="24"/>
      <c r="B129" s="24" t="s">
        <v>32</v>
      </c>
      <c r="C129" s="24">
        <f t="shared" si="6"/>
        <v>347</v>
      </c>
      <c r="D129" s="24">
        <f>C129/C128*100</f>
        <v>89.89637305699482</v>
      </c>
      <c r="E129" s="25">
        <v>173</v>
      </c>
      <c r="F129" s="35">
        <f>E129/$E$128*100</f>
        <v>91.05263157894737</v>
      </c>
      <c r="G129" s="48">
        <v>174</v>
      </c>
      <c r="H129" s="35">
        <f>G129/$G$128*100</f>
        <v>88.77551020408163</v>
      </c>
      <c r="I129" s="36"/>
      <c r="J129" s="35"/>
      <c r="K129" s="36"/>
      <c r="L129" s="35"/>
      <c r="M129" s="36"/>
      <c r="N129" s="35"/>
    </row>
    <row r="130" spans="1:14" ht="18.75">
      <c r="A130" s="24"/>
      <c r="B130" s="24" t="s">
        <v>33</v>
      </c>
      <c r="C130" s="24">
        <f t="shared" si="6"/>
        <v>39</v>
      </c>
      <c r="D130" s="24">
        <f>C130/C128*100</f>
        <v>10.103626943005182</v>
      </c>
      <c r="E130" s="25">
        <v>17</v>
      </c>
      <c r="F130" s="35">
        <f>E130/$E$128*100</f>
        <v>8.947368421052632</v>
      </c>
      <c r="G130" s="48">
        <v>22</v>
      </c>
      <c r="H130" s="35">
        <f>G130/$G$128*100</f>
        <v>11.224489795918368</v>
      </c>
      <c r="I130" s="36"/>
      <c r="J130" s="35"/>
      <c r="K130" s="36"/>
      <c r="L130" s="35"/>
      <c r="M130" s="36"/>
      <c r="N130" s="35"/>
    </row>
    <row r="131" spans="1:14" ht="18.75">
      <c r="A131" s="24"/>
      <c r="B131" s="24" t="s">
        <v>34</v>
      </c>
      <c r="C131" s="24">
        <f t="shared" si="6"/>
        <v>0</v>
      </c>
      <c r="D131" s="24">
        <f>C131/C128*100</f>
        <v>0</v>
      </c>
      <c r="E131" s="25">
        <v>0</v>
      </c>
      <c r="F131" s="35">
        <f>E131/$E$128*100</f>
        <v>0</v>
      </c>
      <c r="G131" s="48">
        <v>0</v>
      </c>
      <c r="H131" s="35">
        <f>G131/$G$128*100</f>
        <v>0</v>
      </c>
      <c r="I131" s="36"/>
      <c r="J131" s="35"/>
      <c r="K131" s="36"/>
      <c r="L131" s="35"/>
      <c r="M131" s="36"/>
      <c r="N131" s="35"/>
    </row>
    <row r="132" spans="1:14" ht="18.75">
      <c r="A132" s="69" t="s">
        <v>62</v>
      </c>
      <c r="B132" s="70"/>
      <c r="C132" s="23">
        <f t="shared" si="6"/>
        <v>386</v>
      </c>
      <c r="D132" s="23"/>
      <c r="E132" s="23">
        <f>E133+E134+E135</f>
        <v>190</v>
      </c>
      <c r="F132" s="23"/>
      <c r="G132" s="23">
        <f>G133+G134+G135</f>
        <v>196</v>
      </c>
      <c r="H132" s="23"/>
      <c r="I132" s="36"/>
      <c r="J132" s="36"/>
      <c r="K132" s="36"/>
      <c r="L132" s="36"/>
      <c r="M132" s="36"/>
      <c r="N132" s="36"/>
    </row>
    <row r="133" spans="1:14" ht="18.75">
      <c r="A133" s="24"/>
      <c r="B133" s="24" t="s">
        <v>32</v>
      </c>
      <c r="C133" s="24">
        <f t="shared" si="6"/>
        <v>301</v>
      </c>
      <c r="D133" s="24">
        <f>C133/C132*100</f>
        <v>77.97927461139896</v>
      </c>
      <c r="E133" s="25">
        <v>140</v>
      </c>
      <c r="F133" s="35">
        <f>E133/$E$132*100</f>
        <v>73.68421052631578</v>
      </c>
      <c r="G133" s="48">
        <v>161</v>
      </c>
      <c r="H133" s="35">
        <f>G133/$G$132*100</f>
        <v>82.14285714285714</v>
      </c>
      <c r="I133" s="36"/>
      <c r="J133" s="35"/>
      <c r="K133" s="36"/>
      <c r="L133" s="35"/>
      <c r="M133" s="36"/>
      <c r="N133" s="35"/>
    </row>
    <row r="134" spans="1:14" ht="18.75">
      <c r="A134" s="24"/>
      <c r="B134" s="24" t="s">
        <v>33</v>
      </c>
      <c r="C134" s="24">
        <f t="shared" si="6"/>
        <v>85</v>
      </c>
      <c r="D134" s="24">
        <f>C134/C132*100</f>
        <v>22.020725388601036</v>
      </c>
      <c r="E134" s="25">
        <v>50</v>
      </c>
      <c r="F134" s="35">
        <f>E134/$E$132*100</f>
        <v>26.31578947368421</v>
      </c>
      <c r="G134" s="48">
        <v>35</v>
      </c>
      <c r="H134" s="35">
        <f>G134/$G$132*100</f>
        <v>17.857142857142858</v>
      </c>
      <c r="I134" s="36"/>
      <c r="J134" s="35"/>
      <c r="K134" s="36"/>
      <c r="L134" s="35"/>
      <c r="M134" s="36"/>
      <c r="N134" s="35"/>
    </row>
    <row r="135" spans="1:14" ht="18.75">
      <c r="A135" s="24"/>
      <c r="B135" s="24" t="s">
        <v>34</v>
      </c>
      <c r="C135" s="24">
        <f t="shared" si="6"/>
        <v>0</v>
      </c>
      <c r="D135" s="24">
        <f>C135/C132*100</f>
        <v>0</v>
      </c>
      <c r="E135" s="25">
        <v>0</v>
      </c>
      <c r="F135" s="35">
        <f>E135/$E$132*100</f>
        <v>0</v>
      </c>
      <c r="G135" s="48">
        <v>0</v>
      </c>
      <c r="H135" s="35">
        <f>G135/$G$132*100</f>
        <v>0</v>
      </c>
      <c r="I135" s="36"/>
      <c r="J135" s="35"/>
      <c r="K135" s="36"/>
      <c r="L135" s="35"/>
      <c r="M135" s="36"/>
      <c r="N135" s="35"/>
    </row>
    <row r="136" spans="1:14" ht="18.75">
      <c r="A136" s="77" t="s">
        <v>51</v>
      </c>
      <c r="B136" s="78"/>
      <c r="C136" s="24">
        <f t="shared" si="6"/>
        <v>0</v>
      </c>
      <c r="D136" s="24"/>
      <c r="E136" s="25">
        <v>0</v>
      </c>
      <c r="F136" s="35"/>
      <c r="G136" s="48"/>
      <c r="H136" s="35"/>
      <c r="I136" s="48"/>
      <c r="J136" s="35"/>
      <c r="K136" s="48"/>
      <c r="L136" s="35"/>
      <c r="M136" s="48"/>
      <c r="N136" s="35"/>
    </row>
    <row r="137" spans="2:14" ht="18">
      <c r="B137" s="10" t="s">
        <v>6</v>
      </c>
      <c r="C137" s="10"/>
      <c r="D137" s="10"/>
      <c r="E137" s="10"/>
      <c r="F137" s="10"/>
      <c r="G137" s="10"/>
      <c r="I137" s="79" t="s">
        <v>76</v>
      </c>
      <c r="J137" s="79"/>
      <c r="K137" s="79"/>
      <c r="L137" s="79"/>
      <c r="M137" s="79"/>
      <c r="N137" s="79"/>
    </row>
    <row r="138" spans="9:14" ht="18">
      <c r="I138" s="9"/>
      <c r="J138" s="64" t="s">
        <v>7</v>
      </c>
      <c r="K138" s="64"/>
      <c r="L138" s="64"/>
      <c r="M138" s="64"/>
      <c r="N138" s="64"/>
    </row>
    <row r="141" spans="2:13" ht="18.75">
      <c r="B141" s="90" t="s">
        <v>72</v>
      </c>
      <c r="K141" s="68" t="s">
        <v>71</v>
      </c>
      <c r="L141" s="68"/>
      <c r="M141" s="68"/>
    </row>
  </sheetData>
  <sheetProtection/>
  <mergeCells count="47">
    <mergeCell ref="A59:B59"/>
    <mergeCell ref="A63:B63"/>
    <mergeCell ref="A84:B84"/>
    <mergeCell ref="A88:B88"/>
    <mergeCell ref="A92:B92"/>
    <mergeCell ref="A5:A6"/>
    <mergeCell ref="A19:B19"/>
    <mergeCell ref="A75:B75"/>
    <mergeCell ref="A79:B79"/>
    <mergeCell ref="A39:B39"/>
    <mergeCell ref="G5:H5"/>
    <mergeCell ref="A51:B51"/>
    <mergeCell ref="A2:B2"/>
    <mergeCell ref="A1:B1"/>
    <mergeCell ref="A23:B23"/>
    <mergeCell ref="E5:F5"/>
    <mergeCell ref="A3:N3"/>
    <mergeCell ref="A27:B27"/>
    <mergeCell ref="A31:B31"/>
    <mergeCell ref="A43:B43"/>
    <mergeCell ref="M5:N5"/>
    <mergeCell ref="A11:B11"/>
    <mergeCell ref="A15:B15"/>
    <mergeCell ref="A67:B67"/>
    <mergeCell ref="A71:B71"/>
    <mergeCell ref="I5:J5"/>
    <mergeCell ref="K5:L5"/>
    <mergeCell ref="A47:B47"/>
    <mergeCell ref="A55:B55"/>
    <mergeCell ref="A7:B7"/>
    <mergeCell ref="A35:B35"/>
    <mergeCell ref="B5:B6"/>
    <mergeCell ref="C5:C6"/>
    <mergeCell ref="A136:B136"/>
    <mergeCell ref="I137:N137"/>
    <mergeCell ref="J138:N138"/>
    <mergeCell ref="A96:B96"/>
    <mergeCell ref="A100:B100"/>
    <mergeCell ref="A108:B108"/>
    <mergeCell ref="A112:B112"/>
    <mergeCell ref="A104:B104"/>
    <mergeCell ref="K141:M141"/>
    <mergeCell ref="A116:B116"/>
    <mergeCell ref="A120:B120"/>
    <mergeCell ref="A124:B124"/>
    <mergeCell ref="A128:B128"/>
    <mergeCell ref="A132:B132"/>
  </mergeCells>
  <printOptions/>
  <pageMargins left="0.75" right="0.16" top="0.3" bottom="0.3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Dell</cp:lastModifiedBy>
  <cp:lastPrinted>2021-01-12T09:24:50Z</cp:lastPrinted>
  <dcterms:created xsi:type="dcterms:W3CDTF">2013-05-21T07:08:10Z</dcterms:created>
  <dcterms:modified xsi:type="dcterms:W3CDTF">2022-04-04T03:05:19Z</dcterms:modified>
  <cp:category/>
  <cp:version/>
  <cp:contentType/>
  <cp:contentStatus/>
</cp:coreProperties>
</file>